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3"/>
  </bookViews>
  <sheets>
    <sheet name="602" sheetId="1" r:id="rId1"/>
    <sheet name="604" sheetId="2" r:id="rId2"/>
    <sheet name="м.б." sheetId="3" r:id="rId3"/>
    <sheet name="ИЦ 096" sheetId="4" r:id="rId4"/>
    <sheet name="ИЦ 098" sheetId="5" r:id="rId5"/>
    <sheet name="106" sheetId="6" r:id="rId6"/>
  </sheets>
  <definedNames/>
  <calcPr fullCalcOnLoad="1"/>
</workbook>
</file>

<file path=xl/sharedStrings.xml><?xml version="1.0" encoding="utf-8"?>
<sst xmlns="http://schemas.openxmlformats.org/spreadsheetml/2006/main" count="147" uniqueCount="40">
  <si>
    <t xml:space="preserve">Таблица 1 </t>
  </si>
  <si>
    <t>РАСЧЕТ ФОНДА ОПЛАТЫ ТРУДА (602)</t>
  </si>
  <si>
    <t>Вид выплат</t>
  </si>
  <si>
    <t>сумма за месяц</t>
  </si>
  <si>
    <t>количество месяцев</t>
  </si>
  <si>
    <t>сумма на год (рублей), в том числе</t>
  </si>
  <si>
    <t>за счет субсидии на финансовое обеспечение выполнения муниципального задания</t>
  </si>
  <si>
    <t>за счет поступлений от оказания услуг (выполнения работ) на платной основе и от иной приносящей доход деятельности</t>
  </si>
  <si>
    <t>Фонд оплаты по должностным окладам</t>
  </si>
  <si>
    <t>Компенсационные выплаты - всего</t>
  </si>
  <si>
    <t>доплата за индивидуальное обучение инвалидов, коррекционные классы</t>
  </si>
  <si>
    <t>проверка письменных работ</t>
  </si>
  <si>
    <t>заведование кабинетами</t>
  </si>
  <si>
    <t>ГМО, ШМО</t>
  </si>
  <si>
    <t>профориентация</t>
  </si>
  <si>
    <t>классное руководство</t>
  </si>
  <si>
    <t>Стимулирующие выплаты - всего</t>
  </si>
  <si>
    <t>Районный коэффициент</t>
  </si>
  <si>
    <t>доплата за увеличение объёма работ</t>
  </si>
  <si>
    <t>3 дня больничный лист за счет работодателя</t>
  </si>
  <si>
    <t>Итого по КОСГУ 266</t>
  </si>
  <si>
    <t xml:space="preserve">Итого по КОСГУ 211 </t>
  </si>
  <si>
    <t>Итого по КОСГУ 211 и 266         (строка 2110 Приложения к Порядку)</t>
  </si>
  <si>
    <t>РАСЧЕТ ФОНДА ОПЛАТЫ ТРУДА (604)</t>
  </si>
  <si>
    <t>доплата до МРОТ</t>
  </si>
  <si>
    <t>за счет субсидии на иные цели</t>
  </si>
  <si>
    <t xml:space="preserve">РАСЧЕТ ФОНДА ОПЛАТЫ ТРУДА </t>
  </si>
  <si>
    <t xml:space="preserve">Итого по КОСГУ 211 и 266    </t>
  </si>
  <si>
    <t>РАСЧЕТ ФОНДА ОПЛАТЫ ТРУДА (096)</t>
  </si>
  <si>
    <t xml:space="preserve">вознаграждение за классное руководство педработникам </t>
  </si>
  <si>
    <t>оплата труда педагогов дополнительного образования (пилотная площадка)</t>
  </si>
  <si>
    <t>РАСЧЕТ ФОНДА ОПЛАТЫ ТРУДА (098)</t>
  </si>
  <si>
    <t>МЕСТНЫЙ БЮДЖЕТ НА 23.12.2021 ГОДА</t>
  </si>
  <si>
    <t>КВР 111 по состоянию на 23.12.2021 года</t>
  </si>
  <si>
    <t>КВР 111 КОСГУ 211 по состоянию на 23.12.2021 года</t>
  </si>
  <si>
    <t>РАСЧЕТ ФОНДА ОПЛАТЫ ТРУДА (106)</t>
  </si>
  <si>
    <t>ВОЗНАГРАЖДЕНИЕ ЗА КЛАССНОЕ РУКОВОДСТВО ПЕДАГОГИЧЕСКИМРАБОТНИКАМ, В ЧАСТИ ОТПУСКНЫХ  111 на 27.12.2021 года</t>
  </si>
  <si>
    <t>Отпускные</t>
  </si>
  <si>
    <t>сумма</t>
  </si>
  <si>
    <t>ВОЗНАГРАЖДЕНИЕ ЗА КЛАССНОЕ РУКОВОДСТВО ПЕДРАБОТНИКАМ 111 на 27.12.2021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</si>
</sst>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Calibri"/>
      <family val="2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Calibri"/>
      <family val="2"/>
    </font>
    <font>
      <b/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justify"/>
    </xf>
    <xf numFmtId="0" fontId="39" fillId="0" borderId="11" xfId="0" applyFont="1" applyBorder="1" applyAlignment="1">
      <alignment horizontal="center" vertical="justify"/>
    </xf>
    <xf numFmtId="0" fontId="39" fillId="0" borderId="12" xfId="0" applyFont="1" applyBorder="1" applyAlignment="1">
      <alignment horizontal="left" vertical="justify"/>
    </xf>
    <xf numFmtId="0" fontId="39" fillId="0" borderId="13" xfId="0" applyFont="1" applyBorder="1" applyAlignment="1">
      <alignment/>
    </xf>
    <xf numFmtId="2" fontId="39" fillId="0" borderId="13" xfId="0" applyNumberFormat="1" applyFont="1" applyBorder="1" applyAlignment="1">
      <alignment/>
    </xf>
    <xf numFmtId="2" fontId="39" fillId="0" borderId="14" xfId="0" applyNumberFormat="1" applyFont="1" applyBorder="1" applyAlignment="1">
      <alignment/>
    </xf>
    <xf numFmtId="0" fontId="39" fillId="0" borderId="15" xfId="0" applyFont="1" applyBorder="1" applyAlignment="1">
      <alignment horizontal="left" vertical="justify"/>
    </xf>
    <xf numFmtId="0" fontId="39" fillId="0" borderId="16" xfId="0" applyFont="1" applyBorder="1" applyAlignment="1">
      <alignment/>
    </xf>
    <xf numFmtId="2" fontId="39" fillId="0" borderId="16" xfId="0" applyNumberFormat="1" applyFont="1" applyBorder="1" applyAlignment="1">
      <alignment/>
    </xf>
    <xf numFmtId="2" fontId="39" fillId="0" borderId="17" xfId="0" applyNumberFormat="1" applyFont="1" applyBorder="1" applyAlignment="1">
      <alignment/>
    </xf>
    <xf numFmtId="0" fontId="39" fillId="0" borderId="18" xfId="0" applyFont="1" applyBorder="1" applyAlignment="1">
      <alignment horizontal="left" vertical="justify"/>
    </xf>
    <xf numFmtId="0" fontId="39" fillId="0" borderId="19" xfId="0" applyFont="1" applyBorder="1" applyAlignment="1">
      <alignment/>
    </xf>
    <xf numFmtId="2" fontId="39" fillId="0" borderId="19" xfId="0" applyNumberFormat="1" applyFont="1" applyBorder="1" applyAlignment="1">
      <alignment/>
    </xf>
    <xf numFmtId="2" fontId="39" fillId="0" borderId="20" xfId="0" applyNumberFormat="1" applyFont="1" applyBorder="1" applyAlignment="1">
      <alignment/>
    </xf>
    <xf numFmtId="0" fontId="39" fillId="0" borderId="21" xfId="0" applyFont="1" applyBorder="1" applyAlignment="1">
      <alignment horizontal="left" vertical="justify"/>
    </xf>
    <xf numFmtId="2" fontId="39" fillId="0" borderId="22" xfId="0" applyNumberFormat="1" applyFont="1" applyBorder="1" applyAlignment="1">
      <alignment/>
    </xf>
    <xf numFmtId="0" fontId="39" fillId="0" borderId="22" xfId="0" applyFont="1" applyBorder="1" applyAlignment="1">
      <alignment/>
    </xf>
    <xf numFmtId="2" fontId="39" fillId="0" borderId="23" xfId="0" applyNumberFormat="1" applyFont="1" applyBorder="1" applyAlignment="1">
      <alignment/>
    </xf>
    <xf numFmtId="0" fontId="39" fillId="0" borderId="12" xfId="0" applyFont="1" applyBorder="1" applyAlignment="1">
      <alignment horizontal="left"/>
    </xf>
    <xf numFmtId="0" fontId="40" fillId="0" borderId="0" xfId="0" applyFont="1" applyAlignment="1">
      <alignment/>
    </xf>
    <xf numFmtId="0" fontId="41" fillId="0" borderId="12" xfId="0" applyFont="1" applyBorder="1" applyAlignment="1">
      <alignment horizontal="left" vertical="justify"/>
    </xf>
    <xf numFmtId="2" fontId="41" fillId="0" borderId="13" xfId="0" applyNumberFormat="1" applyFont="1" applyBorder="1" applyAlignment="1">
      <alignment/>
    </xf>
    <xf numFmtId="2" fontId="41" fillId="0" borderId="14" xfId="0" applyNumberFormat="1" applyFont="1" applyBorder="1" applyAlignment="1">
      <alignment/>
    </xf>
    <xf numFmtId="0" fontId="39" fillId="0" borderId="0" xfId="0" applyFont="1" applyAlignment="1">
      <alignment horizontal="left"/>
    </xf>
    <xf numFmtId="0" fontId="41" fillId="0" borderId="21" xfId="0" applyFont="1" applyBorder="1" applyAlignment="1">
      <alignment horizontal="left" vertical="justify"/>
    </xf>
    <xf numFmtId="2" fontId="41" fillId="0" borderId="22" xfId="0" applyNumberFormat="1" applyFont="1" applyBorder="1" applyAlignment="1">
      <alignment/>
    </xf>
    <xf numFmtId="2" fontId="41" fillId="0" borderId="23" xfId="0" applyNumberFormat="1" applyFont="1" applyBorder="1" applyAlignment="1">
      <alignment/>
    </xf>
    <xf numFmtId="2" fontId="39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justify"/>
    </xf>
    <xf numFmtId="2" fontId="40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justify"/>
    </xf>
    <xf numFmtId="0" fontId="39" fillId="0" borderId="15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6" xfId="0" applyFont="1" applyBorder="1" applyAlignment="1">
      <alignment horizontal="center" vertical="justify"/>
    </xf>
    <xf numFmtId="0" fontId="39" fillId="0" borderId="10" xfId="0" applyFont="1" applyBorder="1" applyAlignment="1">
      <alignment horizontal="center" vertical="justify"/>
    </xf>
    <xf numFmtId="0" fontId="39" fillId="0" borderId="17" xfId="0" applyFont="1" applyBorder="1" applyAlignment="1">
      <alignment horizontal="center" vertical="justify"/>
    </xf>
    <xf numFmtId="0" fontId="3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5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9">
      <selection activeCell="A2" sqref="A2:F22"/>
    </sheetView>
  </sheetViews>
  <sheetFormatPr defaultColWidth="9.140625" defaultRowHeight="15"/>
  <cols>
    <col min="1" max="1" width="21.7109375" style="0" customWidth="1"/>
    <col min="2" max="2" width="13.28125" style="0" customWidth="1"/>
    <col min="3" max="3" width="11.140625" style="0" customWidth="1"/>
    <col min="4" max="6" width="16.00390625" style="0" customWidth="1"/>
  </cols>
  <sheetData>
    <row r="1" spans="1:10" ht="15">
      <c r="A1" s="39" t="s">
        <v>0</v>
      </c>
      <c r="B1" s="39"/>
      <c r="C1" s="39"/>
      <c r="D1" s="39"/>
      <c r="E1" s="39"/>
      <c r="F1" s="39"/>
      <c r="G1" s="1"/>
      <c r="H1" s="1"/>
      <c r="I1" s="1"/>
      <c r="J1" s="1"/>
    </row>
    <row r="2" spans="1:10" ht="15">
      <c r="A2" s="40" t="s">
        <v>1</v>
      </c>
      <c r="B2" s="40"/>
      <c r="C2" s="40"/>
      <c r="D2" s="40"/>
      <c r="E2" s="40"/>
      <c r="F2" s="40"/>
      <c r="G2" s="1"/>
      <c r="H2" s="1"/>
      <c r="I2" s="1"/>
      <c r="J2" s="1"/>
    </row>
    <row r="3" spans="1:10" ht="15">
      <c r="A3" s="40" t="s">
        <v>33</v>
      </c>
      <c r="B3" s="40"/>
      <c r="C3" s="40"/>
      <c r="D3" s="40"/>
      <c r="E3" s="40"/>
      <c r="F3" s="40"/>
      <c r="G3" s="1"/>
      <c r="H3" s="1"/>
      <c r="I3" s="1"/>
      <c r="J3" s="1"/>
    </row>
    <row r="4" spans="1:10" ht="15.75" thickBot="1">
      <c r="A4" s="2"/>
      <c r="B4" s="2"/>
      <c r="C4" s="2"/>
      <c r="D4" s="2"/>
      <c r="E4" s="2"/>
      <c r="F4" s="2"/>
      <c r="G4" s="1"/>
      <c r="H4" s="1"/>
      <c r="I4" s="1"/>
      <c r="J4" s="1"/>
    </row>
    <row r="5" spans="1:10" ht="15">
      <c r="A5" s="34" t="s">
        <v>2</v>
      </c>
      <c r="B5" s="36" t="s">
        <v>3</v>
      </c>
      <c r="C5" s="36" t="s">
        <v>4</v>
      </c>
      <c r="D5" s="36" t="s">
        <v>5</v>
      </c>
      <c r="E5" s="36"/>
      <c r="F5" s="38"/>
      <c r="G5" s="1"/>
      <c r="H5" s="1"/>
      <c r="I5" s="1"/>
      <c r="J5" s="1"/>
    </row>
    <row r="6" spans="1:10" ht="181.5" customHeight="1" thickBot="1">
      <c r="A6" s="35"/>
      <c r="B6" s="37"/>
      <c r="C6" s="37"/>
      <c r="D6" s="3" t="s">
        <v>6</v>
      </c>
      <c r="E6" s="3" t="s">
        <v>25</v>
      </c>
      <c r="F6" s="4" t="s">
        <v>7</v>
      </c>
      <c r="G6" s="1"/>
      <c r="H6" s="1"/>
      <c r="I6" s="1"/>
      <c r="J6" s="1"/>
    </row>
    <row r="7" spans="1:10" ht="27.75" thickBot="1">
      <c r="A7" s="5" t="s">
        <v>8</v>
      </c>
      <c r="B7" s="6">
        <v>995089.45</v>
      </c>
      <c r="C7" s="6">
        <v>12</v>
      </c>
      <c r="D7" s="7">
        <f>B7*C7</f>
        <v>11941073.399999999</v>
      </c>
      <c r="E7" s="7">
        <v>0</v>
      </c>
      <c r="F7" s="8">
        <v>0</v>
      </c>
      <c r="G7" s="1"/>
      <c r="H7" s="1"/>
      <c r="I7" s="1"/>
      <c r="J7" s="1"/>
    </row>
    <row r="8" spans="1:10" ht="27">
      <c r="A8" s="9" t="s">
        <v>9</v>
      </c>
      <c r="B8" s="11">
        <f>B9+B10+B11+B12+B13+B14+B15</f>
        <v>196265.41</v>
      </c>
      <c r="C8" s="10">
        <v>12</v>
      </c>
      <c r="D8" s="11">
        <f aca="true" t="shared" si="0" ref="D8:D16">B8*C8</f>
        <v>2355184.92</v>
      </c>
      <c r="E8" s="11">
        <v>0</v>
      </c>
      <c r="F8" s="12">
        <v>0</v>
      </c>
      <c r="G8" s="1"/>
      <c r="H8" s="1"/>
      <c r="I8" s="1"/>
      <c r="J8" s="1"/>
    </row>
    <row r="9" spans="1:10" ht="54">
      <c r="A9" s="13" t="s">
        <v>10</v>
      </c>
      <c r="B9" s="14">
        <v>26631.51</v>
      </c>
      <c r="C9" s="14">
        <v>12</v>
      </c>
      <c r="D9" s="15">
        <f t="shared" si="0"/>
        <v>319578.12</v>
      </c>
      <c r="E9" s="15">
        <v>0</v>
      </c>
      <c r="F9" s="16">
        <v>0</v>
      </c>
      <c r="G9" s="1"/>
      <c r="H9" s="1"/>
      <c r="I9" s="1"/>
      <c r="J9" s="1"/>
    </row>
    <row r="10" spans="1:10" ht="27">
      <c r="A10" s="13" t="s">
        <v>18</v>
      </c>
      <c r="B10" s="14">
        <v>5451.39</v>
      </c>
      <c r="C10" s="14">
        <v>12</v>
      </c>
      <c r="D10" s="15">
        <f t="shared" si="0"/>
        <v>65416.68000000001</v>
      </c>
      <c r="E10" s="15"/>
      <c r="F10" s="16"/>
      <c r="G10" s="1"/>
      <c r="H10" s="1"/>
      <c r="I10" s="1"/>
      <c r="J10" s="1"/>
    </row>
    <row r="11" spans="1:10" ht="27">
      <c r="A11" s="13" t="s">
        <v>11</v>
      </c>
      <c r="B11" s="14">
        <v>54238.51</v>
      </c>
      <c r="C11" s="14">
        <v>12</v>
      </c>
      <c r="D11" s="15">
        <f t="shared" si="0"/>
        <v>650862.12</v>
      </c>
      <c r="E11" s="15">
        <v>0</v>
      </c>
      <c r="F11" s="16">
        <v>0</v>
      </c>
      <c r="G11" s="1"/>
      <c r="H11" s="1"/>
      <c r="I11" s="1"/>
      <c r="J11" s="1"/>
    </row>
    <row r="12" spans="1:10" ht="27">
      <c r="A12" s="13" t="s">
        <v>12</v>
      </c>
      <c r="B12" s="15">
        <v>14600</v>
      </c>
      <c r="C12" s="14">
        <v>12</v>
      </c>
      <c r="D12" s="15">
        <f t="shared" si="0"/>
        <v>175200</v>
      </c>
      <c r="E12" s="15">
        <v>0</v>
      </c>
      <c r="F12" s="16">
        <v>0</v>
      </c>
      <c r="G12" s="1"/>
      <c r="H12" s="1"/>
      <c r="I12" s="1"/>
      <c r="J12" s="1"/>
    </row>
    <row r="13" spans="1:10" ht="15">
      <c r="A13" s="13" t="s">
        <v>13</v>
      </c>
      <c r="B13" s="15">
        <v>3744</v>
      </c>
      <c r="C13" s="14">
        <v>12</v>
      </c>
      <c r="D13" s="15">
        <f t="shared" si="0"/>
        <v>44928</v>
      </c>
      <c r="E13" s="15">
        <v>0</v>
      </c>
      <c r="F13" s="16">
        <v>0</v>
      </c>
      <c r="G13" s="1"/>
      <c r="H13" s="1"/>
      <c r="I13" s="1"/>
      <c r="J13" s="1"/>
    </row>
    <row r="14" spans="1:10" ht="15">
      <c r="A14" s="13" t="s">
        <v>14</v>
      </c>
      <c r="B14" s="15">
        <v>400</v>
      </c>
      <c r="C14" s="14">
        <v>12</v>
      </c>
      <c r="D14" s="15">
        <f t="shared" si="0"/>
        <v>4800</v>
      </c>
      <c r="E14" s="15">
        <v>0</v>
      </c>
      <c r="F14" s="16">
        <v>0</v>
      </c>
      <c r="G14" s="1"/>
      <c r="H14" s="1"/>
      <c r="I14" s="1"/>
      <c r="J14" s="1"/>
    </row>
    <row r="15" spans="1:10" ht="15.75" thickBot="1">
      <c r="A15" s="17" t="s">
        <v>15</v>
      </c>
      <c r="B15" s="18">
        <v>91200</v>
      </c>
      <c r="C15" s="19">
        <v>12</v>
      </c>
      <c r="D15" s="18">
        <f t="shared" si="0"/>
        <v>1094400</v>
      </c>
      <c r="E15" s="18">
        <v>0</v>
      </c>
      <c r="F15" s="20">
        <v>0</v>
      </c>
      <c r="G15" s="1"/>
      <c r="H15" s="1"/>
      <c r="I15" s="1"/>
      <c r="J15" s="1"/>
    </row>
    <row r="16" spans="1:10" ht="27.75" thickBot="1">
      <c r="A16" s="5" t="s">
        <v>16</v>
      </c>
      <c r="B16" s="7">
        <v>174273.58</v>
      </c>
      <c r="C16" s="6">
        <v>12</v>
      </c>
      <c r="D16" s="7">
        <f t="shared" si="0"/>
        <v>2091282.96</v>
      </c>
      <c r="E16" s="7">
        <v>0</v>
      </c>
      <c r="F16" s="8">
        <v>0</v>
      </c>
      <c r="G16" s="1"/>
      <c r="H16" s="1"/>
      <c r="I16" s="1"/>
      <c r="J16" s="1"/>
    </row>
    <row r="17" spans="1:10" ht="15.75" thickBot="1">
      <c r="A17" s="21" t="s">
        <v>17</v>
      </c>
      <c r="B17" s="7">
        <f>(B7+B8+B16)*15%</f>
        <v>204844.26599999997</v>
      </c>
      <c r="C17" s="6">
        <v>12</v>
      </c>
      <c r="D17" s="7">
        <f>B17*C17-0.03</f>
        <v>2458131.162</v>
      </c>
      <c r="E17" s="7">
        <v>0</v>
      </c>
      <c r="F17" s="8">
        <v>0</v>
      </c>
      <c r="G17" s="1"/>
      <c r="H17" s="1"/>
      <c r="I17" s="1"/>
      <c r="J17" s="1"/>
    </row>
    <row r="18" spans="1:10" ht="15.75" hidden="1" thickBot="1">
      <c r="A18" s="22"/>
      <c r="B18" s="22"/>
      <c r="C18" s="22"/>
      <c r="D18" s="22"/>
      <c r="E18" s="22"/>
      <c r="F18" s="22"/>
      <c r="G18" s="1"/>
      <c r="H18" s="1"/>
      <c r="I18" s="1"/>
      <c r="J18" s="1"/>
    </row>
    <row r="19" spans="1:10" ht="15.75" thickBot="1">
      <c r="A19" s="23" t="s">
        <v>21</v>
      </c>
      <c r="B19" s="7">
        <f>B7+B8+B16+B17</f>
        <v>1570472.706</v>
      </c>
      <c r="C19" s="7">
        <v>12</v>
      </c>
      <c r="D19" s="24">
        <f>B19*C19-0.03</f>
        <v>18845672.441999998</v>
      </c>
      <c r="E19" s="24">
        <v>0</v>
      </c>
      <c r="F19" s="25">
        <v>0</v>
      </c>
      <c r="G19" s="1"/>
      <c r="H19" s="1"/>
      <c r="I19" s="1"/>
      <c r="J19" s="1"/>
    </row>
    <row r="20" spans="1:10" ht="15.75" thickBot="1">
      <c r="A20" s="26"/>
      <c r="B20" s="30"/>
      <c r="C20" s="2"/>
      <c r="D20" s="2"/>
      <c r="E20" s="30"/>
      <c r="F20" s="2"/>
      <c r="G20" s="1"/>
      <c r="H20" s="1"/>
      <c r="I20" s="1"/>
      <c r="J20" s="1"/>
    </row>
    <row r="21" spans="1:10" ht="27">
      <c r="A21" s="9" t="s">
        <v>19</v>
      </c>
      <c r="B21" s="11">
        <v>6943.0925</v>
      </c>
      <c r="C21" s="10">
        <v>12</v>
      </c>
      <c r="D21" s="11">
        <f>B21*C21</f>
        <v>83317.11</v>
      </c>
      <c r="E21" s="11">
        <v>0</v>
      </c>
      <c r="F21" s="12">
        <v>0</v>
      </c>
      <c r="G21" s="1"/>
      <c r="H21" s="1"/>
      <c r="I21" s="1"/>
      <c r="J21" s="1"/>
    </row>
    <row r="22" spans="1:10" ht="15.75" thickBot="1">
      <c r="A22" s="27" t="s">
        <v>20</v>
      </c>
      <c r="B22" s="18">
        <f>B21</f>
        <v>6943.0925</v>
      </c>
      <c r="C22" s="18">
        <v>12</v>
      </c>
      <c r="D22" s="28">
        <f>B22*C22</f>
        <v>83317.11</v>
      </c>
      <c r="E22" s="28">
        <v>0</v>
      </c>
      <c r="F22" s="29">
        <v>0</v>
      </c>
      <c r="G22" s="1"/>
      <c r="H22" s="1"/>
      <c r="I22" s="1"/>
      <c r="J22" s="1"/>
    </row>
    <row r="23" spans="1:10" ht="15">
      <c r="A23" s="2"/>
      <c r="B23" s="2"/>
      <c r="C23" s="2"/>
      <c r="D23" s="2"/>
      <c r="E23" s="2"/>
      <c r="F23" s="2"/>
      <c r="G23" s="1"/>
      <c r="H23" s="1"/>
      <c r="I23" s="1"/>
      <c r="J23" s="1"/>
    </row>
    <row r="24" spans="1:10" ht="54.75" hidden="1" thickBot="1">
      <c r="A24" s="23" t="s">
        <v>22</v>
      </c>
      <c r="B24" s="7">
        <f>B19+B22</f>
        <v>1577415.7985</v>
      </c>
      <c r="C24" s="7">
        <v>12</v>
      </c>
      <c r="D24" s="24">
        <f>B24*C24</f>
        <v>18928989.582000002</v>
      </c>
      <c r="E24" s="24">
        <v>0</v>
      </c>
      <c r="F24" s="25">
        <v>0</v>
      </c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7">
    <mergeCell ref="A5:A6"/>
    <mergeCell ref="B5:B6"/>
    <mergeCell ref="C5:C6"/>
    <mergeCell ref="D5:F5"/>
    <mergeCell ref="A1:F1"/>
    <mergeCell ref="A2:F2"/>
    <mergeCell ref="A3:F3"/>
  </mergeCells>
  <printOptions/>
  <pageMargins left="0.6" right="0.2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1.7109375" style="0" customWidth="1"/>
    <col min="2" max="2" width="13.28125" style="0" customWidth="1"/>
    <col min="3" max="3" width="11.140625" style="0" customWidth="1"/>
    <col min="4" max="4" width="16.00390625" style="0" customWidth="1"/>
    <col min="5" max="5" width="14.57421875" style="0" customWidth="1"/>
    <col min="6" max="6" width="16.00390625" style="0" customWidth="1"/>
  </cols>
  <sheetData>
    <row r="1" spans="1:10" ht="15">
      <c r="A1" s="39" t="s">
        <v>0</v>
      </c>
      <c r="B1" s="39"/>
      <c r="C1" s="39"/>
      <c r="D1" s="39"/>
      <c r="E1" s="39"/>
      <c r="F1" s="39"/>
      <c r="G1" s="1"/>
      <c r="H1" s="1"/>
      <c r="I1" s="1"/>
      <c r="J1" s="1"/>
    </row>
    <row r="2" spans="1:10" ht="15">
      <c r="A2" s="40" t="s">
        <v>23</v>
      </c>
      <c r="B2" s="40"/>
      <c r="C2" s="40"/>
      <c r="D2" s="40"/>
      <c r="E2" s="40"/>
      <c r="F2" s="40"/>
      <c r="G2" s="1"/>
      <c r="H2" s="1"/>
      <c r="I2" s="1"/>
      <c r="J2" s="1"/>
    </row>
    <row r="3" spans="1:10" ht="15">
      <c r="A3" s="40" t="s">
        <v>33</v>
      </c>
      <c r="B3" s="40"/>
      <c r="C3" s="40"/>
      <c r="D3" s="40"/>
      <c r="E3" s="40"/>
      <c r="F3" s="40"/>
      <c r="G3" s="1"/>
      <c r="H3" s="1"/>
      <c r="I3" s="1"/>
      <c r="J3" s="1"/>
    </row>
    <row r="4" spans="1:10" ht="15.75" thickBot="1">
      <c r="A4" s="2"/>
      <c r="B4" s="2"/>
      <c r="C4" s="2"/>
      <c r="D4" s="2"/>
      <c r="E4" s="2"/>
      <c r="F4" s="2"/>
      <c r="G4" s="1"/>
      <c r="H4" s="1"/>
      <c r="I4" s="1"/>
      <c r="J4" s="1"/>
    </row>
    <row r="5" spans="1:10" ht="15">
      <c r="A5" s="34" t="s">
        <v>2</v>
      </c>
      <c r="B5" s="36" t="s">
        <v>3</v>
      </c>
      <c r="C5" s="36" t="s">
        <v>4</v>
      </c>
      <c r="D5" s="36" t="s">
        <v>5</v>
      </c>
      <c r="E5" s="36"/>
      <c r="F5" s="38"/>
      <c r="G5" s="1"/>
      <c r="H5" s="1"/>
      <c r="I5" s="1"/>
      <c r="J5" s="1"/>
    </row>
    <row r="6" spans="1:10" ht="181.5" customHeight="1" thickBot="1">
      <c r="A6" s="35"/>
      <c r="B6" s="37"/>
      <c r="C6" s="37"/>
      <c r="D6" s="3" t="s">
        <v>6</v>
      </c>
      <c r="E6" s="3" t="s">
        <v>25</v>
      </c>
      <c r="F6" s="4" t="s">
        <v>7</v>
      </c>
      <c r="G6" s="1"/>
      <c r="H6" s="1"/>
      <c r="I6" s="1"/>
      <c r="J6" s="1"/>
    </row>
    <row r="7" spans="1:10" ht="27.75" thickBot="1">
      <c r="A7" s="5" t="s">
        <v>8</v>
      </c>
      <c r="B7" s="6">
        <v>293004</v>
      </c>
      <c r="C7" s="6">
        <v>12</v>
      </c>
      <c r="D7" s="7">
        <f>B7*C7</f>
        <v>3516048</v>
      </c>
      <c r="E7" s="7">
        <v>0</v>
      </c>
      <c r="F7" s="8">
        <v>0</v>
      </c>
      <c r="G7" s="1"/>
      <c r="H7" s="1"/>
      <c r="I7" s="1"/>
      <c r="J7" s="1"/>
    </row>
    <row r="8" spans="1:10" ht="27">
      <c r="A8" s="9" t="s">
        <v>9</v>
      </c>
      <c r="B8" s="11">
        <f>B9</f>
        <v>19665.5</v>
      </c>
      <c r="C8" s="10">
        <v>12</v>
      </c>
      <c r="D8" s="11">
        <f aca="true" t="shared" si="0" ref="D8:D16">B8*C8</f>
        <v>235986</v>
      </c>
      <c r="E8" s="11">
        <v>0</v>
      </c>
      <c r="F8" s="12">
        <v>0</v>
      </c>
      <c r="G8" s="1"/>
      <c r="H8" s="1"/>
      <c r="I8" s="1"/>
      <c r="J8" s="1"/>
    </row>
    <row r="9" spans="1:10" ht="15.75" thickBot="1">
      <c r="A9" s="13" t="s">
        <v>24</v>
      </c>
      <c r="B9" s="14">
        <v>19665.5</v>
      </c>
      <c r="C9" s="14">
        <v>12</v>
      </c>
      <c r="D9" s="15">
        <f t="shared" si="0"/>
        <v>235986</v>
      </c>
      <c r="E9" s="15">
        <v>0</v>
      </c>
      <c r="F9" s="16">
        <v>0</v>
      </c>
      <c r="G9" s="1"/>
      <c r="H9" s="1"/>
      <c r="I9" s="1"/>
      <c r="J9" s="1"/>
    </row>
    <row r="10" spans="1:10" ht="27" hidden="1">
      <c r="A10" s="13" t="s">
        <v>18</v>
      </c>
      <c r="B10" s="14">
        <v>7547.5</v>
      </c>
      <c r="C10" s="14">
        <v>12</v>
      </c>
      <c r="D10" s="15">
        <f t="shared" si="0"/>
        <v>90570</v>
      </c>
      <c r="E10" s="15"/>
      <c r="F10" s="16"/>
      <c r="G10" s="1"/>
      <c r="H10" s="1"/>
      <c r="I10" s="1"/>
      <c r="J10" s="1"/>
    </row>
    <row r="11" spans="1:10" ht="27" hidden="1">
      <c r="A11" s="13" t="s">
        <v>11</v>
      </c>
      <c r="B11" s="14">
        <v>56074.45</v>
      </c>
      <c r="C11" s="14">
        <v>12</v>
      </c>
      <c r="D11" s="15">
        <f t="shared" si="0"/>
        <v>672893.3999999999</v>
      </c>
      <c r="E11" s="15">
        <v>0</v>
      </c>
      <c r="F11" s="16">
        <v>0</v>
      </c>
      <c r="G11" s="1"/>
      <c r="H11" s="1"/>
      <c r="I11" s="1"/>
      <c r="J11" s="1"/>
    </row>
    <row r="12" spans="1:10" ht="27" hidden="1">
      <c r="A12" s="13" t="s">
        <v>12</v>
      </c>
      <c r="B12" s="15">
        <v>14800</v>
      </c>
      <c r="C12" s="14">
        <v>12</v>
      </c>
      <c r="D12" s="15">
        <f t="shared" si="0"/>
        <v>177600</v>
      </c>
      <c r="E12" s="15">
        <v>0</v>
      </c>
      <c r="F12" s="16">
        <v>0</v>
      </c>
      <c r="G12" s="1"/>
      <c r="H12" s="1"/>
      <c r="I12" s="1"/>
      <c r="J12" s="1"/>
    </row>
    <row r="13" spans="1:10" ht="15" hidden="1">
      <c r="A13" s="13" t="s">
        <v>13</v>
      </c>
      <c r="B13" s="15">
        <v>4437</v>
      </c>
      <c r="C13" s="14">
        <v>12</v>
      </c>
      <c r="D13" s="15">
        <f t="shared" si="0"/>
        <v>53244</v>
      </c>
      <c r="E13" s="15">
        <v>0</v>
      </c>
      <c r="F13" s="16">
        <v>0</v>
      </c>
      <c r="G13" s="1"/>
      <c r="H13" s="1"/>
      <c r="I13" s="1"/>
      <c r="J13" s="1"/>
    </row>
    <row r="14" spans="1:10" ht="15" hidden="1">
      <c r="A14" s="13" t="s">
        <v>14</v>
      </c>
      <c r="B14" s="15">
        <v>400</v>
      </c>
      <c r="C14" s="14">
        <v>12</v>
      </c>
      <c r="D14" s="15">
        <f t="shared" si="0"/>
        <v>4800</v>
      </c>
      <c r="E14" s="15">
        <v>0</v>
      </c>
      <c r="F14" s="16">
        <v>0</v>
      </c>
      <c r="G14" s="1"/>
      <c r="H14" s="1"/>
      <c r="I14" s="1"/>
      <c r="J14" s="1"/>
    </row>
    <row r="15" spans="1:10" ht="15.75" hidden="1" thickBot="1">
      <c r="A15" s="17" t="s">
        <v>15</v>
      </c>
      <c r="B15" s="18">
        <v>89850</v>
      </c>
      <c r="C15" s="19">
        <v>12</v>
      </c>
      <c r="D15" s="18">
        <f t="shared" si="0"/>
        <v>1078200</v>
      </c>
      <c r="E15" s="18">
        <v>0</v>
      </c>
      <c r="F15" s="20">
        <v>0</v>
      </c>
      <c r="G15" s="1"/>
      <c r="H15" s="1"/>
      <c r="I15" s="1"/>
      <c r="J15" s="1"/>
    </row>
    <row r="16" spans="1:10" ht="27.75" thickBot="1">
      <c r="A16" s="5" t="s">
        <v>16</v>
      </c>
      <c r="B16" s="7">
        <v>94228</v>
      </c>
      <c r="C16" s="6">
        <v>12</v>
      </c>
      <c r="D16" s="7">
        <f t="shared" si="0"/>
        <v>1130736</v>
      </c>
      <c r="E16" s="7">
        <v>0</v>
      </c>
      <c r="F16" s="8">
        <v>0</v>
      </c>
      <c r="G16" s="1"/>
      <c r="H16" s="1"/>
      <c r="I16" s="1"/>
      <c r="J16" s="1"/>
    </row>
    <row r="17" spans="1:10" ht="15.75" thickBot="1">
      <c r="A17" s="21" t="s">
        <v>17</v>
      </c>
      <c r="B17" s="7">
        <f>(B7+B8+B16)*15%</f>
        <v>61034.625</v>
      </c>
      <c r="C17" s="6">
        <v>12</v>
      </c>
      <c r="D17" s="7">
        <f>B17*C17-0.03</f>
        <v>732415.47</v>
      </c>
      <c r="E17" s="7">
        <v>0</v>
      </c>
      <c r="F17" s="8">
        <v>0</v>
      </c>
      <c r="G17" s="1"/>
      <c r="H17" s="1"/>
      <c r="I17" s="1"/>
      <c r="J17" s="1"/>
    </row>
    <row r="18" spans="1:10" ht="15.75" hidden="1" thickBot="1">
      <c r="A18" s="22"/>
      <c r="B18" s="22"/>
      <c r="C18" s="22"/>
      <c r="D18" s="22"/>
      <c r="E18" s="22"/>
      <c r="F18" s="22"/>
      <c r="G18" s="1"/>
      <c r="H18" s="1"/>
      <c r="I18" s="1"/>
      <c r="J18" s="1"/>
    </row>
    <row r="19" spans="1:10" ht="15.75" thickBot="1">
      <c r="A19" s="23" t="s">
        <v>21</v>
      </c>
      <c r="B19" s="7">
        <f>B7+B8+B16+B17</f>
        <v>467932.125</v>
      </c>
      <c r="C19" s="7">
        <v>12</v>
      </c>
      <c r="D19" s="24">
        <f>B19*C19-0.03</f>
        <v>5615185.47</v>
      </c>
      <c r="E19" s="24">
        <v>0</v>
      </c>
      <c r="F19" s="25">
        <v>0</v>
      </c>
      <c r="G19" s="1"/>
      <c r="H19" s="1"/>
      <c r="I19" s="1"/>
      <c r="J19" s="1"/>
    </row>
    <row r="20" spans="1:10" ht="15.75" thickBot="1">
      <c r="A20" s="26"/>
      <c r="B20" s="2"/>
      <c r="C20" s="2"/>
      <c r="D20" s="2"/>
      <c r="E20" s="30"/>
      <c r="F20" s="2"/>
      <c r="G20" s="1"/>
      <c r="H20" s="1"/>
      <c r="I20" s="1"/>
      <c r="J20" s="1"/>
    </row>
    <row r="21" spans="1:10" ht="27">
      <c r="A21" s="9" t="s">
        <v>19</v>
      </c>
      <c r="B21" s="11">
        <v>2512.28</v>
      </c>
      <c r="C21" s="10">
        <v>12</v>
      </c>
      <c r="D21" s="11">
        <f>B21*C21</f>
        <v>30147.36</v>
      </c>
      <c r="E21" s="11">
        <v>0</v>
      </c>
      <c r="F21" s="12">
        <v>0</v>
      </c>
      <c r="G21" s="1"/>
      <c r="H21" s="1"/>
      <c r="I21" s="1"/>
      <c r="J21" s="1"/>
    </row>
    <row r="22" spans="1:10" ht="15.75" thickBot="1">
      <c r="A22" s="27" t="s">
        <v>20</v>
      </c>
      <c r="B22" s="18">
        <f>B21</f>
        <v>2512.28</v>
      </c>
      <c r="C22" s="18">
        <v>12</v>
      </c>
      <c r="D22" s="28">
        <f>B22*C22</f>
        <v>30147.36</v>
      </c>
      <c r="E22" s="28">
        <v>0</v>
      </c>
      <c r="F22" s="29">
        <v>0</v>
      </c>
      <c r="G22" s="1"/>
      <c r="H22" s="1"/>
      <c r="I22" s="1"/>
      <c r="J22" s="1"/>
    </row>
    <row r="23" spans="1:10" ht="15">
      <c r="A23" s="2"/>
      <c r="B23" s="2"/>
      <c r="C23" s="2"/>
      <c r="D23" s="2"/>
      <c r="E23" s="2"/>
      <c r="F23" s="2"/>
      <c r="G23" s="1"/>
      <c r="H23" s="1"/>
      <c r="I23" s="1"/>
      <c r="J23" s="1"/>
    </row>
    <row r="24" spans="1:10" ht="27.75" hidden="1" thickBot="1">
      <c r="A24" s="23" t="s">
        <v>27</v>
      </c>
      <c r="B24" s="7">
        <f>B19+B22</f>
        <v>470444.405</v>
      </c>
      <c r="C24" s="7">
        <v>12</v>
      </c>
      <c r="D24" s="24">
        <f>B24*C24</f>
        <v>5645332.86</v>
      </c>
      <c r="E24" s="24">
        <v>0</v>
      </c>
      <c r="F24" s="25">
        <v>0</v>
      </c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7">
    <mergeCell ref="A1:F1"/>
    <mergeCell ref="A2:F2"/>
    <mergeCell ref="A5:A6"/>
    <mergeCell ref="B5:B6"/>
    <mergeCell ref="C5:C6"/>
    <mergeCell ref="D5:F5"/>
    <mergeCell ref="A3:F3"/>
  </mergeCells>
  <printOptions/>
  <pageMargins left="0.7" right="0.2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21.7109375" style="0" customWidth="1"/>
    <col min="2" max="2" width="13.28125" style="0" customWidth="1"/>
    <col min="3" max="3" width="11.140625" style="0" customWidth="1"/>
    <col min="4" max="4" width="16.00390625" style="0" customWidth="1"/>
    <col min="5" max="5" width="14.57421875" style="0" customWidth="1"/>
    <col min="6" max="6" width="16.00390625" style="0" customWidth="1"/>
  </cols>
  <sheetData>
    <row r="1" spans="1:10" ht="15">
      <c r="A1" s="39" t="s">
        <v>0</v>
      </c>
      <c r="B1" s="39"/>
      <c r="C1" s="39"/>
      <c r="D1" s="39"/>
      <c r="E1" s="39"/>
      <c r="F1" s="39"/>
      <c r="G1" s="1"/>
      <c r="H1" s="1"/>
      <c r="I1" s="1"/>
      <c r="J1" s="1"/>
    </row>
    <row r="2" spans="1:10" ht="15">
      <c r="A2" s="40" t="s">
        <v>26</v>
      </c>
      <c r="B2" s="40"/>
      <c r="C2" s="40"/>
      <c r="D2" s="40"/>
      <c r="E2" s="40"/>
      <c r="F2" s="40"/>
      <c r="G2" s="1"/>
      <c r="H2" s="1"/>
      <c r="I2" s="1"/>
      <c r="J2" s="1"/>
    </row>
    <row r="3" spans="1:10" ht="15.75" thickBot="1">
      <c r="A3" s="41" t="s">
        <v>32</v>
      </c>
      <c r="B3" s="41"/>
      <c r="C3" s="41"/>
      <c r="D3" s="41"/>
      <c r="E3" s="41"/>
      <c r="F3" s="41"/>
      <c r="G3" s="1"/>
      <c r="H3" s="1"/>
      <c r="I3" s="1"/>
      <c r="J3" s="1"/>
    </row>
    <row r="4" spans="1:10" ht="15">
      <c r="A4" s="34" t="s">
        <v>2</v>
      </c>
      <c r="B4" s="36" t="s">
        <v>3</v>
      </c>
      <c r="C4" s="36" t="s">
        <v>4</v>
      </c>
      <c r="D4" s="36" t="s">
        <v>5</v>
      </c>
      <c r="E4" s="36"/>
      <c r="F4" s="38"/>
      <c r="G4" s="1"/>
      <c r="H4" s="1"/>
      <c r="I4" s="1"/>
      <c r="J4" s="1"/>
    </row>
    <row r="5" spans="1:10" ht="181.5" customHeight="1" thickBot="1">
      <c r="A5" s="35"/>
      <c r="B5" s="37"/>
      <c r="C5" s="37"/>
      <c r="D5" s="3" t="s">
        <v>6</v>
      </c>
      <c r="E5" s="3" t="s">
        <v>25</v>
      </c>
      <c r="F5" s="4" t="s">
        <v>7</v>
      </c>
      <c r="G5" s="1"/>
      <c r="H5" s="1"/>
      <c r="I5" s="1"/>
      <c r="J5" s="1"/>
    </row>
    <row r="6" spans="1:10" ht="27.75" thickBot="1">
      <c r="A6" s="5" t="s">
        <v>8</v>
      </c>
      <c r="B6" s="6">
        <v>125848.374</v>
      </c>
      <c r="C6" s="6">
        <v>12</v>
      </c>
      <c r="D6" s="7">
        <f>B6*C6</f>
        <v>1510180.488</v>
      </c>
      <c r="E6" s="7">
        <v>0</v>
      </c>
      <c r="F6" s="8">
        <v>0</v>
      </c>
      <c r="G6" s="1"/>
      <c r="H6" s="1"/>
      <c r="I6" s="1"/>
      <c r="J6" s="1"/>
    </row>
    <row r="7" spans="1:10" ht="27">
      <c r="A7" s="9" t="s">
        <v>9</v>
      </c>
      <c r="B7" s="11">
        <f>B8</f>
        <v>18093</v>
      </c>
      <c r="C7" s="10">
        <v>12</v>
      </c>
      <c r="D7" s="11">
        <f aca="true" t="shared" si="0" ref="D7:D18">B7*C7</f>
        <v>217116</v>
      </c>
      <c r="E7" s="11">
        <v>0</v>
      </c>
      <c r="F7" s="12">
        <v>0</v>
      </c>
      <c r="G7" s="1"/>
      <c r="H7" s="1"/>
      <c r="I7" s="1"/>
      <c r="J7" s="1"/>
    </row>
    <row r="8" spans="1:10" ht="15.75" thickBot="1">
      <c r="A8" s="13" t="s">
        <v>24</v>
      </c>
      <c r="B8" s="14">
        <v>18093</v>
      </c>
      <c r="C8" s="14">
        <v>12</v>
      </c>
      <c r="D8" s="15">
        <f t="shared" si="0"/>
        <v>217116</v>
      </c>
      <c r="E8" s="15">
        <v>0</v>
      </c>
      <c r="F8" s="16">
        <v>0</v>
      </c>
      <c r="G8" s="1"/>
      <c r="H8" s="1"/>
      <c r="I8" s="1"/>
      <c r="J8" s="1"/>
    </row>
    <row r="9" spans="1:10" ht="27.75" hidden="1" thickBot="1">
      <c r="A9" s="13" t="s">
        <v>18</v>
      </c>
      <c r="B9" s="14">
        <v>7547.5</v>
      </c>
      <c r="C9" s="14">
        <v>12</v>
      </c>
      <c r="D9" s="15">
        <f t="shared" si="0"/>
        <v>90570</v>
      </c>
      <c r="E9" s="15"/>
      <c r="F9" s="16"/>
      <c r="G9" s="1"/>
      <c r="H9" s="1"/>
      <c r="I9" s="1"/>
      <c r="J9" s="1"/>
    </row>
    <row r="10" spans="1:10" ht="27.75" hidden="1" thickBot="1">
      <c r="A10" s="13" t="s">
        <v>11</v>
      </c>
      <c r="B10" s="14">
        <v>56074.45</v>
      </c>
      <c r="C10" s="14">
        <v>12</v>
      </c>
      <c r="D10" s="15">
        <f t="shared" si="0"/>
        <v>672893.3999999999</v>
      </c>
      <c r="E10" s="15">
        <v>0</v>
      </c>
      <c r="F10" s="16">
        <v>0</v>
      </c>
      <c r="G10" s="1"/>
      <c r="H10" s="1"/>
      <c r="I10" s="1"/>
      <c r="J10" s="1"/>
    </row>
    <row r="11" spans="1:10" ht="27.75" hidden="1" thickBot="1">
      <c r="A11" s="13" t="s">
        <v>12</v>
      </c>
      <c r="B11" s="15">
        <v>14800</v>
      </c>
      <c r="C11" s="14">
        <v>12</v>
      </c>
      <c r="D11" s="15">
        <f t="shared" si="0"/>
        <v>177600</v>
      </c>
      <c r="E11" s="15">
        <v>0</v>
      </c>
      <c r="F11" s="16">
        <v>0</v>
      </c>
      <c r="G11" s="1"/>
      <c r="H11" s="1"/>
      <c r="I11" s="1"/>
      <c r="J11" s="1"/>
    </row>
    <row r="12" spans="1:10" ht="15.75" hidden="1" thickBot="1">
      <c r="A12" s="13" t="s">
        <v>13</v>
      </c>
      <c r="B12" s="15">
        <v>4437</v>
      </c>
      <c r="C12" s="14">
        <v>12</v>
      </c>
      <c r="D12" s="15">
        <f t="shared" si="0"/>
        <v>53244</v>
      </c>
      <c r="E12" s="15">
        <v>0</v>
      </c>
      <c r="F12" s="16">
        <v>0</v>
      </c>
      <c r="G12" s="1"/>
      <c r="H12" s="1"/>
      <c r="I12" s="1"/>
      <c r="J12" s="1"/>
    </row>
    <row r="13" spans="1:10" ht="15.75" hidden="1" thickBot="1">
      <c r="A13" s="13" t="s">
        <v>14</v>
      </c>
      <c r="B13" s="15">
        <v>400</v>
      </c>
      <c r="C13" s="14">
        <v>12</v>
      </c>
      <c r="D13" s="15">
        <f t="shared" si="0"/>
        <v>4800</v>
      </c>
      <c r="E13" s="15">
        <v>0</v>
      </c>
      <c r="F13" s="16">
        <v>0</v>
      </c>
      <c r="G13" s="1"/>
      <c r="H13" s="1"/>
      <c r="I13" s="1"/>
      <c r="J13" s="1"/>
    </row>
    <row r="14" spans="1:10" ht="15.75" hidden="1" thickBot="1">
      <c r="A14" s="17" t="s">
        <v>15</v>
      </c>
      <c r="B14" s="18">
        <v>89850</v>
      </c>
      <c r="C14" s="19">
        <v>12</v>
      </c>
      <c r="D14" s="18">
        <f t="shared" si="0"/>
        <v>1078200</v>
      </c>
      <c r="E14" s="18">
        <v>0</v>
      </c>
      <c r="F14" s="20">
        <v>0</v>
      </c>
      <c r="G14" s="1"/>
      <c r="H14" s="1"/>
      <c r="I14" s="1"/>
      <c r="J14" s="1"/>
    </row>
    <row r="15" spans="1:10" ht="27.75" thickBot="1">
      <c r="A15" s="5" t="s">
        <v>16</v>
      </c>
      <c r="B15" s="7">
        <v>56203.045</v>
      </c>
      <c r="C15" s="6">
        <v>12</v>
      </c>
      <c r="D15" s="7">
        <f t="shared" si="0"/>
        <v>674436.54</v>
      </c>
      <c r="E15" s="7">
        <v>0</v>
      </c>
      <c r="F15" s="8">
        <v>0</v>
      </c>
      <c r="G15" s="1"/>
      <c r="H15" s="1"/>
      <c r="I15" s="1"/>
      <c r="J15" s="1"/>
    </row>
    <row r="16" spans="1:10" ht="15.75" thickBot="1">
      <c r="A16" s="21" t="s">
        <v>17</v>
      </c>
      <c r="B16" s="7">
        <f>(B6+B7+B15)*15%</f>
        <v>30021.662849999997</v>
      </c>
      <c r="C16" s="6">
        <v>12</v>
      </c>
      <c r="D16" s="7">
        <f t="shared" si="0"/>
        <v>360259.9542</v>
      </c>
      <c r="E16" s="7">
        <v>0</v>
      </c>
      <c r="F16" s="8">
        <v>0</v>
      </c>
      <c r="G16" s="1"/>
      <c r="H16" s="1"/>
      <c r="I16" s="1"/>
      <c r="J16" s="1"/>
    </row>
    <row r="17" spans="1:10" ht="15.75" hidden="1" thickBot="1">
      <c r="A17" s="22"/>
      <c r="B17" s="22"/>
      <c r="C17" s="22"/>
      <c r="D17" s="22"/>
      <c r="E17" s="22"/>
      <c r="F17" s="22"/>
      <c r="G17" s="1"/>
      <c r="H17" s="1"/>
      <c r="I17" s="1"/>
      <c r="J17" s="1"/>
    </row>
    <row r="18" spans="1:10" ht="15.75" thickBot="1">
      <c r="A18" s="23" t="s">
        <v>21</v>
      </c>
      <c r="B18" s="7">
        <f>B6+B7+B15+B16</f>
        <v>230166.08185</v>
      </c>
      <c r="C18" s="7">
        <v>12</v>
      </c>
      <c r="D18" s="24">
        <f t="shared" si="0"/>
        <v>2761992.9822</v>
      </c>
      <c r="E18" s="24">
        <v>0</v>
      </c>
      <c r="F18" s="25">
        <v>0</v>
      </c>
      <c r="G18" s="1"/>
      <c r="H18" s="1"/>
      <c r="I18" s="1"/>
      <c r="J18" s="1"/>
    </row>
    <row r="19" spans="1:10" ht="15.75" thickBot="1">
      <c r="A19" s="26"/>
      <c r="B19" s="2"/>
      <c r="C19" s="2"/>
      <c r="D19" s="2"/>
      <c r="E19" s="2"/>
      <c r="F19" s="2"/>
      <c r="G19" s="1"/>
      <c r="H19" s="1"/>
      <c r="I19" s="1"/>
      <c r="J19" s="1"/>
    </row>
    <row r="20" spans="1:10" ht="27">
      <c r="A20" s="9" t="s">
        <v>19</v>
      </c>
      <c r="B20" s="11">
        <v>522.43</v>
      </c>
      <c r="C20" s="10">
        <v>12</v>
      </c>
      <c r="D20" s="11">
        <f>B20*C20</f>
        <v>6269.16</v>
      </c>
      <c r="E20" s="11">
        <v>0</v>
      </c>
      <c r="F20" s="12">
        <v>0</v>
      </c>
      <c r="G20" s="1"/>
      <c r="H20" s="1"/>
      <c r="I20" s="1"/>
      <c r="J20" s="1"/>
    </row>
    <row r="21" spans="1:10" ht="15.75" thickBot="1">
      <c r="A21" s="27" t="s">
        <v>20</v>
      </c>
      <c r="B21" s="18">
        <f>B20</f>
        <v>522.43</v>
      </c>
      <c r="C21" s="18">
        <v>12</v>
      </c>
      <c r="D21" s="28">
        <f>B21*C21</f>
        <v>6269.16</v>
      </c>
      <c r="E21" s="28">
        <v>0</v>
      </c>
      <c r="F21" s="29">
        <v>0</v>
      </c>
      <c r="G21" s="1"/>
      <c r="H21" s="1"/>
      <c r="I21" s="1"/>
      <c r="J21" s="1"/>
    </row>
    <row r="22" spans="1:10" ht="15">
      <c r="A22" s="2"/>
      <c r="B22" s="2"/>
      <c r="C22" s="2"/>
      <c r="D22" s="2"/>
      <c r="E22" s="2"/>
      <c r="F22" s="2"/>
      <c r="G22" s="1"/>
      <c r="H22" s="1"/>
      <c r="I22" s="1"/>
      <c r="J22" s="1"/>
    </row>
    <row r="23" spans="1:10" ht="54.75" hidden="1" thickBot="1">
      <c r="A23" s="23" t="s">
        <v>22</v>
      </c>
      <c r="B23" s="7">
        <f>B18+B21</f>
        <v>230688.51184999998</v>
      </c>
      <c r="C23" s="7">
        <v>12</v>
      </c>
      <c r="D23" s="24">
        <f>B23*C23</f>
        <v>2768262.1421999997</v>
      </c>
      <c r="E23" s="24">
        <v>0</v>
      </c>
      <c r="F23" s="25">
        <v>0</v>
      </c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7">
    <mergeCell ref="A1:F1"/>
    <mergeCell ref="A2:F2"/>
    <mergeCell ref="A4:A5"/>
    <mergeCell ref="B4:B5"/>
    <mergeCell ref="C4:C5"/>
    <mergeCell ref="D4:F4"/>
    <mergeCell ref="A3:F3"/>
  </mergeCells>
  <printOptions/>
  <pageMargins left="0.7" right="0.25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21.7109375" style="0" customWidth="1"/>
    <col min="2" max="2" width="13.28125" style="0" customWidth="1"/>
    <col min="3" max="3" width="11.140625" style="0" customWidth="1"/>
    <col min="4" max="6" width="16.00390625" style="0" customWidth="1"/>
  </cols>
  <sheetData>
    <row r="1" spans="1:10" ht="15">
      <c r="A1" s="39"/>
      <c r="B1" s="39"/>
      <c r="C1" s="39"/>
      <c r="D1" s="39"/>
      <c r="E1" s="39"/>
      <c r="F1" s="39"/>
      <c r="G1" s="1"/>
      <c r="H1" s="1"/>
      <c r="I1" s="1"/>
      <c r="J1" s="1"/>
    </row>
    <row r="2" spans="1:10" ht="15">
      <c r="A2" s="40" t="s">
        <v>28</v>
      </c>
      <c r="B2" s="40"/>
      <c r="C2" s="40"/>
      <c r="D2" s="40"/>
      <c r="E2" s="40"/>
      <c r="F2" s="40"/>
      <c r="G2" s="1"/>
      <c r="H2" s="1"/>
      <c r="I2" s="1"/>
      <c r="J2" s="1"/>
    </row>
    <row r="3" spans="1:10" ht="15.75" thickBot="1">
      <c r="A3" s="41" t="s">
        <v>39</v>
      </c>
      <c r="B3" s="41"/>
      <c r="C3" s="41"/>
      <c r="D3" s="41"/>
      <c r="E3" s="41"/>
      <c r="F3" s="41"/>
      <c r="G3" s="1"/>
      <c r="H3" s="1"/>
      <c r="I3" s="1"/>
      <c r="J3" s="1"/>
    </row>
    <row r="4" spans="1:10" ht="15">
      <c r="A4" s="34" t="s">
        <v>2</v>
      </c>
      <c r="B4" s="36" t="s">
        <v>3</v>
      </c>
      <c r="C4" s="36" t="s">
        <v>4</v>
      </c>
      <c r="D4" s="36" t="s">
        <v>5</v>
      </c>
      <c r="E4" s="36"/>
      <c r="F4" s="38"/>
      <c r="G4" s="1"/>
      <c r="H4" s="1"/>
      <c r="I4" s="1"/>
      <c r="J4" s="1"/>
    </row>
    <row r="5" spans="1:10" ht="181.5" customHeight="1" thickBot="1">
      <c r="A5" s="35"/>
      <c r="B5" s="37"/>
      <c r="C5" s="37"/>
      <c r="D5" s="31" t="s">
        <v>6</v>
      </c>
      <c r="E5" s="31" t="s">
        <v>25</v>
      </c>
      <c r="F5" s="4" t="s">
        <v>7</v>
      </c>
      <c r="G5" s="1"/>
      <c r="H5" s="1"/>
      <c r="I5" s="1"/>
      <c r="J5" s="1"/>
    </row>
    <row r="6" spans="1:10" ht="41.25" thickBot="1">
      <c r="A6" s="13" t="s">
        <v>29</v>
      </c>
      <c r="B6" s="7">
        <v>130480.07</v>
      </c>
      <c r="C6" s="7">
        <v>10</v>
      </c>
      <c r="D6" s="7">
        <f>B6*C6</f>
        <v>1304800.7000000002</v>
      </c>
      <c r="E6" s="7">
        <v>0</v>
      </c>
      <c r="F6" s="8">
        <v>0</v>
      </c>
      <c r="G6" s="1"/>
      <c r="H6" s="1"/>
      <c r="I6" s="1"/>
      <c r="J6" s="1"/>
    </row>
    <row r="7" spans="1:10" ht="27.75" hidden="1" thickBot="1">
      <c r="A7" s="9" t="s">
        <v>9</v>
      </c>
      <c r="B7" s="10">
        <f>B8+B9+B10+B11+B12+B13+B14</f>
        <v>0</v>
      </c>
      <c r="C7" s="7">
        <v>11.05903451</v>
      </c>
      <c r="D7" s="11">
        <f aca="true" t="shared" si="0" ref="D7:D15">B7*C7</f>
        <v>0</v>
      </c>
      <c r="E7" s="11">
        <v>0</v>
      </c>
      <c r="F7" s="12">
        <v>0</v>
      </c>
      <c r="G7" s="1"/>
      <c r="H7" s="1"/>
      <c r="I7" s="1"/>
      <c r="J7" s="1"/>
    </row>
    <row r="8" spans="1:10" ht="41.25" hidden="1" thickBot="1">
      <c r="A8" s="13" t="s">
        <v>29</v>
      </c>
      <c r="B8" s="14">
        <v>0</v>
      </c>
      <c r="C8" s="7">
        <v>11.05903451</v>
      </c>
      <c r="D8" s="15">
        <f t="shared" si="0"/>
        <v>0</v>
      </c>
      <c r="E8" s="15">
        <v>0</v>
      </c>
      <c r="F8" s="16">
        <v>0</v>
      </c>
      <c r="G8" s="1"/>
      <c r="H8" s="1"/>
      <c r="I8" s="1"/>
      <c r="J8" s="1"/>
    </row>
    <row r="9" spans="1:10" ht="27.75" hidden="1" thickBot="1">
      <c r="A9" s="13" t="s">
        <v>18</v>
      </c>
      <c r="B9" s="14">
        <v>0</v>
      </c>
      <c r="C9" s="7">
        <v>11.05903451</v>
      </c>
      <c r="D9" s="15">
        <f t="shared" si="0"/>
        <v>0</v>
      </c>
      <c r="E9" s="15"/>
      <c r="F9" s="16"/>
      <c r="G9" s="1"/>
      <c r="H9" s="1"/>
      <c r="I9" s="1"/>
      <c r="J9" s="1"/>
    </row>
    <row r="10" spans="1:10" ht="27.75" hidden="1" thickBot="1">
      <c r="A10" s="13" t="s">
        <v>11</v>
      </c>
      <c r="B10" s="14">
        <v>0</v>
      </c>
      <c r="C10" s="7">
        <v>11.05903451</v>
      </c>
      <c r="D10" s="15">
        <f t="shared" si="0"/>
        <v>0</v>
      </c>
      <c r="E10" s="15">
        <v>0</v>
      </c>
      <c r="F10" s="16">
        <v>0</v>
      </c>
      <c r="G10" s="1"/>
      <c r="H10" s="1"/>
      <c r="I10" s="1"/>
      <c r="J10" s="1"/>
    </row>
    <row r="11" spans="1:10" ht="27.75" hidden="1" thickBot="1">
      <c r="A11" s="13" t="s">
        <v>12</v>
      </c>
      <c r="B11" s="15">
        <v>0</v>
      </c>
      <c r="C11" s="7">
        <v>11.05903451</v>
      </c>
      <c r="D11" s="15">
        <f t="shared" si="0"/>
        <v>0</v>
      </c>
      <c r="E11" s="15">
        <v>0</v>
      </c>
      <c r="F11" s="16">
        <v>0</v>
      </c>
      <c r="G11" s="1"/>
      <c r="H11" s="1"/>
      <c r="I11" s="1"/>
      <c r="J11" s="1"/>
    </row>
    <row r="12" spans="1:10" ht="15.75" hidden="1" thickBot="1">
      <c r="A12" s="13" t="s">
        <v>13</v>
      </c>
      <c r="B12" s="15">
        <v>0</v>
      </c>
      <c r="C12" s="7">
        <v>11.05903451</v>
      </c>
      <c r="D12" s="15">
        <f t="shared" si="0"/>
        <v>0</v>
      </c>
      <c r="E12" s="15">
        <v>0</v>
      </c>
      <c r="F12" s="16">
        <v>0</v>
      </c>
      <c r="G12" s="1"/>
      <c r="H12" s="1"/>
      <c r="I12" s="1"/>
      <c r="J12" s="1"/>
    </row>
    <row r="13" spans="1:10" ht="15.75" hidden="1" thickBot="1">
      <c r="A13" s="13" t="s">
        <v>14</v>
      </c>
      <c r="B13" s="15">
        <v>0</v>
      </c>
      <c r="C13" s="7">
        <v>11.05903451</v>
      </c>
      <c r="D13" s="15">
        <f t="shared" si="0"/>
        <v>0</v>
      </c>
      <c r="E13" s="15">
        <v>0</v>
      </c>
      <c r="F13" s="16">
        <v>0</v>
      </c>
      <c r="G13" s="1"/>
      <c r="H13" s="1"/>
      <c r="I13" s="1"/>
      <c r="J13" s="1"/>
    </row>
    <row r="14" spans="1:10" ht="15.75" hidden="1" thickBot="1">
      <c r="A14" s="17" t="s">
        <v>15</v>
      </c>
      <c r="B14" s="18">
        <v>0</v>
      </c>
      <c r="C14" s="7">
        <v>11.05903451</v>
      </c>
      <c r="D14" s="18">
        <f t="shared" si="0"/>
        <v>0</v>
      </c>
      <c r="E14" s="18">
        <v>0</v>
      </c>
      <c r="F14" s="20">
        <v>0</v>
      </c>
      <c r="G14" s="1"/>
      <c r="H14" s="1"/>
      <c r="I14" s="1"/>
      <c r="J14" s="1"/>
    </row>
    <row r="15" spans="1:10" ht="27.75" hidden="1" thickBot="1">
      <c r="A15" s="5" t="s">
        <v>16</v>
      </c>
      <c r="B15" s="7">
        <v>0</v>
      </c>
      <c r="C15" s="7">
        <v>11.05903451</v>
      </c>
      <c r="D15" s="7">
        <f t="shared" si="0"/>
        <v>0</v>
      </c>
      <c r="E15" s="7">
        <v>0</v>
      </c>
      <c r="F15" s="8">
        <v>0</v>
      </c>
      <c r="G15" s="1"/>
      <c r="H15" s="1"/>
      <c r="I15" s="1"/>
      <c r="J15" s="1"/>
    </row>
    <row r="16" spans="1:10" ht="15.75" thickBot="1">
      <c r="A16" s="21" t="s">
        <v>17</v>
      </c>
      <c r="B16" s="7">
        <f>(B6+B7+B15)*15%</f>
        <v>19572.0105</v>
      </c>
      <c r="C16" s="7">
        <v>10</v>
      </c>
      <c r="D16" s="7">
        <f>B16*C16-0.01</f>
        <v>195720.095</v>
      </c>
      <c r="E16" s="7">
        <v>0</v>
      </c>
      <c r="F16" s="8">
        <v>0</v>
      </c>
      <c r="G16" s="1"/>
      <c r="H16" s="1"/>
      <c r="I16" s="1"/>
      <c r="J16" s="1"/>
    </row>
    <row r="17" spans="1:10" ht="15.75" hidden="1" thickBot="1">
      <c r="A17" s="22"/>
      <c r="B17" s="22"/>
      <c r="C17" s="32"/>
      <c r="D17" s="22"/>
      <c r="E17" s="22"/>
      <c r="F17" s="22"/>
      <c r="G17" s="1"/>
      <c r="H17" s="1"/>
      <c r="I17" s="1"/>
      <c r="J17" s="1"/>
    </row>
    <row r="18" spans="1:10" ht="15.75" thickBot="1">
      <c r="A18" s="23" t="s">
        <v>21</v>
      </c>
      <c r="B18" s="7">
        <f>B6+B7+B15+B16</f>
        <v>150052.0805</v>
      </c>
      <c r="C18" s="7">
        <v>10</v>
      </c>
      <c r="D18" s="24">
        <f>SUM(D6:D16)</f>
        <v>1500520.7950000002</v>
      </c>
      <c r="E18" s="24">
        <v>0</v>
      </c>
      <c r="F18" s="25">
        <v>0</v>
      </c>
      <c r="G18" s="1"/>
      <c r="H18" s="1"/>
      <c r="I18" s="1"/>
      <c r="J18" s="1"/>
    </row>
    <row r="19" spans="1:10" ht="15.75" thickBot="1">
      <c r="A19" s="26"/>
      <c r="B19" s="2"/>
      <c r="C19" s="2"/>
      <c r="D19" s="2"/>
      <c r="E19" s="2"/>
      <c r="F19" s="2"/>
      <c r="G19" s="1"/>
      <c r="H19" s="1"/>
      <c r="I19" s="1"/>
      <c r="J19" s="1"/>
    </row>
    <row r="20" spans="1:10" ht="27">
      <c r="A20" s="9" t="s">
        <v>19</v>
      </c>
      <c r="B20" s="11">
        <v>0</v>
      </c>
      <c r="C20" s="10">
        <v>12</v>
      </c>
      <c r="D20" s="11">
        <f>B20*C20</f>
        <v>0</v>
      </c>
      <c r="E20" s="11">
        <v>0</v>
      </c>
      <c r="F20" s="12">
        <v>0</v>
      </c>
      <c r="G20" s="1"/>
      <c r="H20" s="1"/>
      <c r="I20" s="1"/>
      <c r="J20" s="1"/>
    </row>
    <row r="21" spans="1:10" ht="15.75" thickBot="1">
      <c r="A21" s="27" t="s">
        <v>20</v>
      </c>
      <c r="B21" s="18">
        <f>B20</f>
        <v>0</v>
      </c>
      <c r="C21" s="18">
        <v>12</v>
      </c>
      <c r="D21" s="28">
        <f>B21*C21</f>
        <v>0</v>
      </c>
      <c r="E21" s="28">
        <v>0</v>
      </c>
      <c r="F21" s="29">
        <v>0</v>
      </c>
      <c r="G21" s="1"/>
      <c r="H21" s="1"/>
      <c r="I21" s="1"/>
      <c r="J21" s="1"/>
    </row>
    <row r="22" spans="1:10" ht="15">
      <c r="A22" s="2"/>
      <c r="B22" s="2"/>
      <c r="C22" s="2"/>
      <c r="D22" s="2"/>
      <c r="E22" s="2"/>
      <c r="F22" s="2"/>
      <c r="G22" s="1"/>
      <c r="H22" s="1"/>
      <c r="I22" s="1"/>
      <c r="J22" s="1"/>
    </row>
    <row r="23" spans="1:10" ht="54.75" hidden="1" thickBot="1">
      <c r="A23" s="23" t="s">
        <v>22</v>
      </c>
      <c r="B23" s="7">
        <f>B18+B21</f>
        <v>150052.0805</v>
      </c>
      <c r="C23" s="7">
        <v>12</v>
      </c>
      <c r="D23" s="24">
        <f>B23*C23</f>
        <v>1800624.966</v>
      </c>
      <c r="E23" s="24">
        <v>0</v>
      </c>
      <c r="F23" s="25">
        <v>0</v>
      </c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7">
    <mergeCell ref="A1:F1"/>
    <mergeCell ref="A2:F2"/>
    <mergeCell ref="A4:A5"/>
    <mergeCell ref="B4:B5"/>
    <mergeCell ref="C4:C5"/>
    <mergeCell ref="D4:F4"/>
    <mergeCell ref="A3:F3"/>
  </mergeCells>
  <printOptions/>
  <pageMargins left="0.6692913385826772" right="0.2362204724409449" top="0.7480314960629921" bottom="0.7480314960629921" header="0.31496062992125984" footer="0.31496062992125984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7109375" style="0" customWidth="1"/>
    <col min="2" max="2" width="13.28125" style="0" customWidth="1"/>
    <col min="3" max="3" width="11.140625" style="0" customWidth="1"/>
    <col min="4" max="6" width="16.00390625" style="0" customWidth="1"/>
  </cols>
  <sheetData>
    <row r="1" spans="1:10" ht="15">
      <c r="A1" s="39" t="s">
        <v>0</v>
      </c>
      <c r="B1" s="39"/>
      <c r="C1" s="39"/>
      <c r="D1" s="39"/>
      <c r="E1" s="39"/>
      <c r="F1" s="39"/>
      <c r="G1" s="1"/>
      <c r="H1" s="1"/>
      <c r="I1" s="1"/>
      <c r="J1" s="1"/>
    </row>
    <row r="2" spans="1:10" ht="15">
      <c r="A2" s="40" t="s">
        <v>31</v>
      </c>
      <c r="B2" s="40"/>
      <c r="C2" s="40"/>
      <c r="D2" s="40"/>
      <c r="E2" s="40"/>
      <c r="F2" s="40"/>
      <c r="G2" s="1"/>
      <c r="H2" s="1"/>
      <c r="I2" s="1"/>
      <c r="J2" s="1"/>
    </row>
    <row r="3" spans="1:10" ht="15">
      <c r="A3" s="40" t="s">
        <v>34</v>
      </c>
      <c r="B3" s="40"/>
      <c r="C3" s="40"/>
      <c r="D3" s="40"/>
      <c r="E3" s="40"/>
      <c r="F3" s="40"/>
      <c r="G3" s="1"/>
      <c r="H3" s="1"/>
      <c r="I3" s="1"/>
      <c r="J3" s="1"/>
    </row>
    <row r="4" spans="1:10" ht="15.75" thickBot="1">
      <c r="A4" s="2"/>
      <c r="B4" s="2"/>
      <c r="C4" s="2"/>
      <c r="D4" s="2"/>
      <c r="E4" s="2"/>
      <c r="F4" s="2"/>
      <c r="G4" s="1"/>
      <c r="H4" s="1"/>
      <c r="I4" s="1"/>
      <c r="J4" s="1"/>
    </row>
    <row r="5" spans="1:10" ht="15">
      <c r="A5" s="34" t="s">
        <v>2</v>
      </c>
      <c r="B5" s="36" t="s">
        <v>3</v>
      </c>
      <c r="C5" s="36" t="s">
        <v>4</v>
      </c>
      <c r="D5" s="36" t="s">
        <v>5</v>
      </c>
      <c r="E5" s="36"/>
      <c r="F5" s="38"/>
      <c r="G5" s="1"/>
      <c r="H5" s="1"/>
      <c r="I5" s="1"/>
      <c r="J5" s="1"/>
    </row>
    <row r="6" spans="1:10" ht="181.5" customHeight="1" thickBot="1">
      <c r="A6" s="35"/>
      <c r="B6" s="37"/>
      <c r="C6" s="37"/>
      <c r="D6" s="31" t="s">
        <v>6</v>
      </c>
      <c r="E6" s="31" t="s">
        <v>25</v>
      </c>
      <c r="F6" s="4" t="s">
        <v>7</v>
      </c>
      <c r="G6" s="1"/>
      <c r="H6" s="1"/>
      <c r="I6" s="1"/>
      <c r="J6" s="1"/>
    </row>
    <row r="7" spans="1:10" ht="54.75" thickBot="1">
      <c r="A7" s="13" t="s">
        <v>30</v>
      </c>
      <c r="B7" s="7">
        <v>40729.59</v>
      </c>
      <c r="C7" s="7">
        <v>12</v>
      </c>
      <c r="D7" s="7">
        <f>B7*C7</f>
        <v>488755.07999999996</v>
      </c>
      <c r="E7" s="7">
        <v>0</v>
      </c>
      <c r="F7" s="8">
        <v>0</v>
      </c>
      <c r="G7" s="1"/>
      <c r="H7" s="1"/>
      <c r="I7" s="1"/>
      <c r="J7" s="1"/>
    </row>
    <row r="8" spans="1:10" ht="27.75" hidden="1" thickBot="1">
      <c r="A8" s="9" t="s">
        <v>9</v>
      </c>
      <c r="B8" s="10">
        <f>B9+B10+B11+B12+B13+B14+B15</f>
        <v>0</v>
      </c>
      <c r="C8" s="7">
        <v>11.05903451</v>
      </c>
      <c r="D8" s="11">
        <f aca="true" t="shared" si="0" ref="D8:D16">B8*C8</f>
        <v>0</v>
      </c>
      <c r="E8" s="11">
        <v>0</v>
      </c>
      <c r="F8" s="12">
        <v>0</v>
      </c>
      <c r="G8" s="1"/>
      <c r="H8" s="1"/>
      <c r="I8" s="1"/>
      <c r="J8" s="1"/>
    </row>
    <row r="9" spans="1:10" ht="41.25" hidden="1" thickBot="1">
      <c r="A9" s="13" t="s">
        <v>29</v>
      </c>
      <c r="B9" s="14">
        <v>0</v>
      </c>
      <c r="C9" s="7">
        <v>11.05903451</v>
      </c>
      <c r="D9" s="15">
        <f t="shared" si="0"/>
        <v>0</v>
      </c>
      <c r="E9" s="15">
        <v>0</v>
      </c>
      <c r="F9" s="16">
        <v>0</v>
      </c>
      <c r="G9" s="1"/>
      <c r="H9" s="1"/>
      <c r="I9" s="1"/>
      <c r="J9" s="1"/>
    </row>
    <row r="10" spans="1:10" ht="27.75" hidden="1" thickBot="1">
      <c r="A10" s="13" t="s">
        <v>18</v>
      </c>
      <c r="B10" s="14">
        <v>0</v>
      </c>
      <c r="C10" s="7">
        <v>11.05903451</v>
      </c>
      <c r="D10" s="15">
        <f t="shared" si="0"/>
        <v>0</v>
      </c>
      <c r="E10" s="15"/>
      <c r="F10" s="16"/>
      <c r="G10" s="1"/>
      <c r="H10" s="1"/>
      <c r="I10" s="1"/>
      <c r="J10" s="1"/>
    </row>
    <row r="11" spans="1:10" ht="27.75" hidden="1" thickBot="1">
      <c r="A11" s="13" t="s">
        <v>11</v>
      </c>
      <c r="B11" s="14">
        <v>0</v>
      </c>
      <c r="C11" s="7">
        <v>11.05903451</v>
      </c>
      <c r="D11" s="15">
        <f t="shared" si="0"/>
        <v>0</v>
      </c>
      <c r="E11" s="15">
        <v>0</v>
      </c>
      <c r="F11" s="16">
        <v>0</v>
      </c>
      <c r="G11" s="1"/>
      <c r="H11" s="1"/>
      <c r="I11" s="1"/>
      <c r="J11" s="1"/>
    </row>
    <row r="12" spans="1:10" ht="27.75" hidden="1" thickBot="1">
      <c r="A12" s="13" t="s">
        <v>12</v>
      </c>
      <c r="B12" s="15">
        <v>0</v>
      </c>
      <c r="C12" s="7">
        <v>11.05903451</v>
      </c>
      <c r="D12" s="15">
        <f t="shared" si="0"/>
        <v>0</v>
      </c>
      <c r="E12" s="15">
        <v>0</v>
      </c>
      <c r="F12" s="16">
        <v>0</v>
      </c>
      <c r="G12" s="1"/>
      <c r="H12" s="1"/>
      <c r="I12" s="1"/>
      <c r="J12" s="1"/>
    </row>
    <row r="13" spans="1:10" ht="15.75" hidden="1" thickBot="1">
      <c r="A13" s="13" t="s">
        <v>13</v>
      </c>
      <c r="B13" s="15">
        <v>0</v>
      </c>
      <c r="C13" s="7">
        <v>11.05903451</v>
      </c>
      <c r="D13" s="15">
        <f t="shared" si="0"/>
        <v>0</v>
      </c>
      <c r="E13" s="15">
        <v>0</v>
      </c>
      <c r="F13" s="16">
        <v>0</v>
      </c>
      <c r="G13" s="1"/>
      <c r="H13" s="1"/>
      <c r="I13" s="1"/>
      <c r="J13" s="1"/>
    </row>
    <row r="14" spans="1:10" ht="15.75" hidden="1" thickBot="1">
      <c r="A14" s="13" t="s">
        <v>14</v>
      </c>
      <c r="B14" s="15">
        <v>0</v>
      </c>
      <c r="C14" s="7">
        <v>11.05903451</v>
      </c>
      <c r="D14" s="15">
        <f t="shared" si="0"/>
        <v>0</v>
      </c>
      <c r="E14" s="15">
        <v>0</v>
      </c>
      <c r="F14" s="16">
        <v>0</v>
      </c>
      <c r="G14" s="1"/>
      <c r="H14" s="1"/>
      <c r="I14" s="1"/>
      <c r="J14" s="1"/>
    </row>
    <row r="15" spans="1:10" ht="15.75" hidden="1" thickBot="1">
      <c r="A15" s="17" t="s">
        <v>15</v>
      </c>
      <c r="B15" s="18">
        <v>0</v>
      </c>
      <c r="C15" s="7">
        <v>11.05903451</v>
      </c>
      <c r="D15" s="18">
        <f t="shared" si="0"/>
        <v>0</v>
      </c>
      <c r="E15" s="18">
        <v>0</v>
      </c>
      <c r="F15" s="20">
        <v>0</v>
      </c>
      <c r="G15" s="1"/>
      <c r="H15" s="1"/>
      <c r="I15" s="1"/>
      <c r="J15" s="1"/>
    </row>
    <row r="16" spans="1:10" ht="27.75" hidden="1" thickBot="1">
      <c r="A16" s="5" t="s">
        <v>16</v>
      </c>
      <c r="B16" s="7">
        <v>0</v>
      </c>
      <c r="C16" s="7">
        <v>11.05903451</v>
      </c>
      <c r="D16" s="7">
        <f t="shared" si="0"/>
        <v>0</v>
      </c>
      <c r="E16" s="7">
        <v>0</v>
      </c>
      <c r="F16" s="8">
        <v>0</v>
      </c>
      <c r="G16" s="1"/>
      <c r="H16" s="1"/>
      <c r="I16" s="1"/>
      <c r="J16" s="1"/>
    </row>
    <row r="17" spans="1:10" ht="15.75" thickBot="1">
      <c r="A17" s="21" t="s">
        <v>17</v>
      </c>
      <c r="B17" s="7">
        <f>(B7+B8+B16)*15%-0.0029</f>
        <v>6109.435599999999</v>
      </c>
      <c r="C17" s="7">
        <v>12</v>
      </c>
      <c r="D17" s="7">
        <f>B17*C17</f>
        <v>73313.2272</v>
      </c>
      <c r="E17" s="7">
        <v>0</v>
      </c>
      <c r="F17" s="8">
        <v>0</v>
      </c>
      <c r="G17" s="1"/>
      <c r="H17" s="1"/>
      <c r="I17" s="1"/>
      <c r="J17" s="1"/>
    </row>
    <row r="18" spans="1:10" ht="15.75" hidden="1" thickBot="1">
      <c r="A18" s="22"/>
      <c r="B18" s="22"/>
      <c r="C18" s="32"/>
      <c r="D18" s="22"/>
      <c r="E18" s="22"/>
      <c r="F18" s="22"/>
      <c r="G18" s="1"/>
      <c r="H18" s="1"/>
      <c r="I18" s="1"/>
      <c r="J18" s="1"/>
    </row>
    <row r="19" spans="1:10" ht="15.75" thickBot="1">
      <c r="A19" s="23" t="s">
        <v>21</v>
      </c>
      <c r="B19" s="7">
        <f>B7+B8+B16+B17</f>
        <v>46839.02559999999</v>
      </c>
      <c r="C19" s="7">
        <v>12</v>
      </c>
      <c r="D19" s="24">
        <f>B19*C19</f>
        <v>562068.3071999999</v>
      </c>
      <c r="E19" s="24">
        <v>0</v>
      </c>
      <c r="F19" s="25">
        <v>0</v>
      </c>
      <c r="G19" s="1"/>
      <c r="H19" s="1"/>
      <c r="I19" s="1"/>
      <c r="J19" s="1"/>
    </row>
    <row r="20" spans="1:10" ht="15.75" thickBot="1">
      <c r="A20" s="26"/>
      <c r="B20" s="2"/>
      <c r="C20" s="2"/>
      <c r="D20" s="2"/>
      <c r="E20" s="2"/>
      <c r="F20" s="2"/>
      <c r="G20" s="1"/>
      <c r="H20" s="1"/>
      <c r="I20" s="1"/>
      <c r="J20" s="1"/>
    </row>
    <row r="21" spans="1:10" ht="27">
      <c r="A21" s="9" t="s">
        <v>19</v>
      </c>
      <c r="B21" s="11">
        <v>0</v>
      </c>
      <c r="C21" s="10">
        <v>0</v>
      </c>
      <c r="D21" s="11">
        <f>B21*C21</f>
        <v>0</v>
      </c>
      <c r="E21" s="11">
        <v>0</v>
      </c>
      <c r="F21" s="12">
        <v>0</v>
      </c>
      <c r="G21" s="1"/>
      <c r="H21" s="1"/>
      <c r="I21" s="1"/>
      <c r="J21" s="1"/>
    </row>
    <row r="22" spans="1:10" ht="15.75" thickBot="1">
      <c r="A22" s="27" t="s">
        <v>20</v>
      </c>
      <c r="B22" s="18">
        <f>B21</f>
        <v>0</v>
      </c>
      <c r="C22" s="18">
        <v>0</v>
      </c>
      <c r="D22" s="28">
        <f>B22*C22</f>
        <v>0</v>
      </c>
      <c r="E22" s="28">
        <v>0</v>
      </c>
      <c r="F22" s="29">
        <v>0</v>
      </c>
      <c r="G22" s="1"/>
      <c r="H22" s="1"/>
      <c r="I22" s="1"/>
      <c r="J22" s="1"/>
    </row>
    <row r="23" spans="1:10" ht="15">
      <c r="A23" s="2"/>
      <c r="B23" s="2"/>
      <c r="C23" s="2"/>
      <c r="D23" s="2"/>
      <c r="E23" s="2"/>
      <c r="F23" s="2"/>
      <c r="G23" s="1"/>
      <c r="H23" s="1"/>
      <c r="I23" s="1"/>
      <c r="J23" s="1"/>
    </row>
    <row r="24" spans="1:10" ht="54.75" hidden="1" thickBot="1">
      <c r="A24" s="23" t="s">
        <v>22</v>
      </c>
      <c r="B24" s="7">
        <f>B19+B22</f>
        <v>46839.02559999999</v>
      </c>
      <c r="C24" s="7">
        <v>12</v>
      </c>
      <c r="D24" s="24">
        <f>B24*C24</f>
        <v>562068.3071999999</v>
      </c>
      <c r="E24" s="24">
        <v>0</v>
      </c>
      <c r="F24" s="25">
        <v>0</v>
      </c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7">
    <mergeCell ref="A1:F1"/>
    <mergeCell ref="A2:F2"/>
    <mergeCell ref="A5:A6"/>
    <mergeCell ref="B5:B6"/>
    <mergeCell ref="C5:C6"/>
    <mergeCell ref="D5:F5"/>
    <mergeCell ref="A3:F3"/>
  </mergeCells>
  <printOptions/>
  <pageMargins left="0.7086614173228347" right="0.31496062992125984" top="0.7480314960629921" bottom="0.7480314960629921" header="0.31496062992125984" footer="0.31496062992125984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2" sqref="A2:F22"/>
    </sheetView>
  </sheetViews>
  <sheetFormatPr defaultColWidth="9.140625" defaultRowHeight="15"/>
  <cols>
    <col min="1" max="1" width="21.7109375" style="0" customWidth="1"/>
    <col min="2" max="2" width="13.28125" style="0" customWidth="1"/>
    <col min="3" max="3" width="11.140625" style="0" customWidth="1"/>
    <col min="4" max="6" width="16.00390625" style="0" customWidth="1"/>
  </cols>
  <sheetData>
    <row r="1" spans="1:10" ht="15">
      <c r="A1" s="39"/>
      <c r="B1" s="39"/>
      <c r="C1" s="39"/>
      <c r="D1" s="39"/>
      <c r="E1" s="39"/>
      <c r="F1" s="39"/>
      <c r="G1" s="1"/>
      <c r="H1" s="1"/>
      <c r="I1" s="1"/>
      <c r="J1" s="1"/>
    </row>
    <row r="2" spans="1:10" ht="15">
      <c r="A2" s="40" t="s">
        <v>35</v>
      </c>
      <c r="B2" s="40"/>
      <c r="C2" s="40"/>
      <c r="D2" s="40"/>
      <c r="E2" s="40"/>
      <c r="F2" s="40"/>
      <c r="G2" s="1"/>
      <c r="H2" s="1"/>
      <c r="I2" s="1"/>
      <c r="J2" s="1"/>
    </row>
    <row r="3" spans="1:10" ht="28.5" customHeight="1" thickBot="1">
      <c r="A3" s="42" t="s">
        <v>36</v>
      </c>
      <c r="B3" s="42"/>
      <c r="C3" s="42"/>
      <c r="D3" s="42"/>
      <c r="E3" s="42"/>
      <c r="F3" s="42"/>
      <c r="G3" s="1"/>
      <c r="H3" s="1"/>
      <c r="I3" s="1"/>
      <c r="J3" s="1"/>
    </row>
    <row r="4" spans="1:10" ht="15">
      <c r="A4" s="34" t="s">
        <v>2</v>
      </c>
      <c r="B4" s="36" t="s">
        <v>38</v>
      </c>
      <c r="C4" s="36"/>
      <c r="D4" s="36" t="s">
        <v>5</v>
      </c>
      <c r="E4" s="36"/>
      <c r="F4" s="38"/>
      <c r="G4" s="1"/>
      <c r="H4" s="1"/>
      <c r="I4" s="1"/>
      <c r="J4" s="1"/>
    </row>
    <row r="5" spans="1:10" ht="181.5" customHeight="1" thickBot="1">
      <c r="A5" s="35"/>
      <c r="B5" s="37"/>
      <c r="C5" s="37"/>
      <c r="D5" s="33" t="s">
        <v>6</v>
      </c>
      <c r="E5" s="33" t="s">
        <v>25</v>
      </c>
      <c r="F5" s="4" t="s">
        <v>7</v>
      </c>
      <c r="G5" s="1"/>
      <c r="H5" s="1"/>
      <c r="I5" s="1"/>
      <c r="J5" s="1"/>
    </row>
    <row r="6" spans="1:10" ht="15.75" thickBot="1">
      <c r="A6" s="13" t="s">
        <v>37</v>
      </c>
      <c r="B6" s="7">
        <v>282533.44</v>
      </c>
      <c r="C6" s="7"/>
      <c r="D6" s="7">
        <f>B6</f>
        <v>282533.44</v>
      </c>
      <c r="E6" s="7">
        <v>0</v>
      </c>
      <c r="F6" s="8">
        <v>0</v>
      </c>
      <c r="G6" s="1"/>
      <c r="H6" s="1"/>
      <c r="I6" s="1"/>
      <c r="J6" s="1"/>
    </row>
    <row r="7" spans="1:10" ht="27.75" hidden="1" thickBot="1">
      <c r="A7" s="9" t="s">
        <v>9</v>
      </c>
      <c r="B7" s="10">
        <f>B8+B9+B10+B11+B12+B13+B14</f>
        <v>0</v>
      </c>
      <c r="C7" s="7">
        <v>11.05903451</v>
      </c>
      <c r="D7" s="11">
        <f aca="true" t="shared" si="0" ref="D7:D15">B7*C7</f>
        <v>0</v>
      </c>
      <c r="E7" s="11">
        <v>0</v>
      </c>
      <c r="F7" s="12">
        <v>0</v>
      </c>
      <c r="G7" s="1"/>
      <c r="H7" s="1"/>
      <c r="I7" s="1"/>
      <c r="J7" s="1"/>
    </row>
    <row r="8" spans="1:10" ht="41.25" hidden="1" thickBot="1">
      <c r="A8" s="13" t="s">
        <v>29</v>
      </c>
      <c r="B8" s="14">
        <v>0</v>
      </c>
      <c r="C8" s="7">
        <v>11.05903451</v>
      </c>
      <c r="D8" s="15">
        <f t="shared" si="0"/>
        <v>0</v>
      </c>
      <c r="E8" s="15">
        <v>0</v>
      </c>
      <c r="F8" s="16">
        <v>0</v>
      </c>
      <c r="G8" s="1"/>
      <c r="H8" s="1"/>
      <c r="I8" s="1"/>
      <c r="J8" s="1"/>
    </row>
    <row r="9" spans="1:10" ht="27.75" hidden="1" thickBot="1">
      <c r="A9" s="13" t="s">
        <v>18</v>
      </c>
      <c r="B9" s="14">
        <v>0</v>
      </c>
      <c r="C9" s="7">
        <v>11.05903451</v>
      </c>
      <c r="D9" s="15">
        <f t="shared" si="0"/>
        <v>0</v>
      </c>
      <c r="E9" s="15"/>
      <c r="F9" s="16"/>
      <c r="G9" s="1"/>
      <c r="H9" s="1"/>
      <c r="I9" s="1"/>
      <c r="J9" s="1"/>
    </row>
    <row r="10" spans="1:10" ht="27.75" hidden="1" thickBot="1">
      <c r="A10" s="13" t="s">
        <v>11</v>
      </c>
      <c r="B10" s="14">
        <v>0</v>
      </c>
      <c r="C10" s="7">
        <v>11.05903451</v>
      </c>
      <c r="D10" s="15">
        <f t="shared" si="0"/>
        <v>0</v>
      </c>
      <c r="E10" s="15">
        <v>0</v>
      </c>
      <c r="F10" s="16">
        <v>0</v>
      </c>
      <c r="G10" s="1"/>
      <c r="H10" s="1"/>
      <c r="I10" s="1"/>
      <c r="J10" s="1"/>
    </row>
    <row r="11" spans="1:10" ht="27.75" hidden="1" thickBot="1">
      <c r="A11" s="13" t="s">
        <v>12</v>
      </c>
      <c r="B11" s="15">
        <v>0</v>
      </c>
      <c r="C11" s="7">
        <v>11.05903451</v>
      </c>
      <c r="D11" s="15">
        <f t="shared" si="0"/>
        <v>0</v>
      </c>
      <c r="E11" s="15">
        <v>0</v>
      </c>
      <c r="F11" s="16">
        <v>0</v>
      </c>
      <c r="G11" s="1"/>
      <c r="H11" s="1"/>
      <c r="I11" s="1"/>
      <c r="J11" s="1"/>
    </row>
    <row r="12" spans="1:10" ht="15.75" hidden="1" thickBot="1">
      <c r="A12" s="13" t="s">
        <v>13</v>
      </c>
      <c r="B12" s="15">
        <v>0</v>
      </c>
      <c r="C12" s="7">
        <v>11.05903451</v>
      </c>
      <c r="D12" s="15">
        <f t="shared" si="0"/>
        <v>0</v>
      </c>
      <c r="E12" s="15">
        <v>0</v>
      </c>
      <c r="F12" s="16">
        <v>0</v>
      </c>
      <c r="G12" s="1"/>
      <c r="H12" s="1"/>
      <c r="I12" s="1"/>
      <c r="J12" s="1"/>
    </row>
    <row r="13" spans="1:10" ht="15.75" hidden="1" thickBot="1">
      <c r="A13" s="13" t="s">
        <v>14</v>
      </c>
      <c r="B13" s="15">
        <v>0</v>
      </c>
      <c r="C13" s="7">
        <v>11.05903451</v>
      </c>
      <c r="D13" s="15">
        <f t="shared" si="0"/>
        <v>0</v>
      </c>
      <c r="E13" s="15">
        <v>0</v>
      </c>
      <c r="F13" s="16">
        <v>0</v>
      </c>
      <c r="G13" s="1"/>
      <c r="H13" s="1"/>
      <c r="I13" s="1"/>
      <c r="J13" s="1"/>
    </row>
    <row r="14" spans="1:10" ht="15.75" hidden="1" thickBot="1">
      <c r="A14" s="17" t="s">
        <v>15</v>
      </c>
      <c r="B14" s="18">
        <v>0</v>
      </c>
      <c r="C14" s="7">
        <v>11.05903451</v>
      </c>
      <c r="D14" s="18">
        <f t="shared" si="0"/>
        <v>0</v>
      </c>
      <c r="E14" s="18">
        <v>0</v>
      </c>
      <c r="F14" s="20">
        <v>0</v>
      </c>
      <c r="G14" s="1"/>
      <c r="H14" s="1"/>
      <c r="I14" s="1"/>
      <c r="J14" s="1"/>
    </row>
    <row r="15" spans="1:10" ht="27.75" hidden="1" thickBot="1">
      <c r="A15" s="5" t="s">
        <v>16</v>
      </c>
      <c r="B15" s="7">
        <v>0</v>
      </c>
      <c r="C15" s="7">
        <v>11.05903451</v>
      </c>
      <c r="D15" s="7">
        <f t="shared" si="0"/>
        <v>0</v>
      </c>
      <c r="E15" s="7">
        <v>0</v>
      </c>
      <c r="F15" s="8">
        <v>0</v>
      </c>
      <c r="G15" s="1"/>
      <c r="H15" s="1"/>
      <c r="I15" s="1"/>
      <c r="J15" s="1"/>
    </row>
    <row r="16" spans="1:10" ht="15.75" hidden="1" thickBot="1">
      <c r="A16" s="21" t="s">
        <v>17</v>
      </c>
      <c r="B16" s="7">
        <v>0</v>
      </c>
      <c r="C16" s="7">
        <v>12</v>
      </c>
      <c r="D16" s="7">
        <f>B16*C16</f>
        <v>0</v>
      </c>
      <c r="E16" s="7">
        <v>0</v>
      </c>
      <c r="F16" s="8">
        <v>0</v>
      </c>
      <c r="G16" s="1"/>
      <c r="H16" s="1"/>
      <c r="I16" s="1"/>
      <c r="J16" s="1"/>
    </row>
    <row r="17" spans="1:10" ht="15.75" hidden="1" thickBot="1">
      <c r="A17" s="22"/>
      <c r="B17" s="22"/>
      <c r="C17" s="32"/>
      <c r="D17" s="22"/>
      <c r="E17" s="22"/>
      <c r="F17" s="22"/>
      <c r="G17" s="1"/>
      <c r="H17" s="1"/>
      <c r="I17" s="1"/>
      <c r="J17" s="1"/>
    </row>
    <row r="18" spans="1:10" ht="15.75" thickBot="1">
      <c r="A18" s="23" t="s">
        <v>21</v>
      </c>
      <c r="B18" s="7">
        <f>B6+B7+B15+B16</f>
        <v>282533.44</v>
      </c>
      <c r="C18" s="7"/>
      <c r="D18" s="24">
        <f>SUM(D6:D16)</f>
        <v>282533.44</v>
      </c>
      <c r="E18" s="24">
        <v>0</v>
      </c>
      <c r="F18" s="25">
        <v>0</v>
      </c>
      <c r="G18" s="1"/>
      <c r="H18" s="1"/>
      <c r="I18" s="1"/>
      <c r="J18" s="1"/>
    </row>
    <row r="19" spans="1:10" ht="15.75" thickBot="1">
      <c r="A19" s="26"/>
      <c r="B19" s="2"/>
      <c r="C19" s="2"/>
      <c r="D19" s="2"/>
      <c r="E19" s="2"/>
      <c r="F19" s="2"/>
      <c r="G19" s="1"/>
      <c r="H19" s="1"/>
      <c r="I19" s="1"/>
      <c r="J19" s="1"/>
    </row>
    <row r="20" spans="1:10" ht="27">
      <c r="A20" s="9" t="s">
        <v>19</v>
      </c>
      <c r="B20" s="11">
        <v>127.294</v>
      </c>
      <c r="C20" s="10">
        <v>12</v>
      </c>
      <c r="D20" s="11">
        <f>B20*C20+0.015</f>
        <v>1527.5430000000001</v>
      </c>
      <c r="E20" s="11">
        <v>0</v>
      </c>
      <c r="F20" s="12">
        <v>0</v>
      </c>
      <c r="G20" s="1"/>
      <c r="H20" s="1"/>
      <c r="I20" s="1"/>
      <c r="J20" s="1"/>
    </row>
    <row r="21" spans="1:10" ht="15.75" thickBot="1">
      <c r="A21" s="27" t="s">
        <v>20</v>
      </c>
      <c r="B21" s="18">
        <f>B20</f>
        <v>127.294</v>
      </c>
      <c r="C21" s="18">
        <v>12</v>
      </c>
      <c r="D21" s="28">
        <f>B21*C21+0.015</f>
        <v>1527.5430000000001</v>
      </c>
      <c r="E21" s="28">
        <v>0</v>
      </c>
      <c r="F21" s="29">
        <v>0</v>
      </c>
      <c r="G21" s="1"/>
      <c r="H21" s="1"/>
      <c r="I21" s="1"/>
      <c r="J21" s="1"/>
    </row>
    <row r="22" spans="1:10" ht="15">
      <c r="A22" s="2"/>
      <c r="B22" s="2"/>
      <c r="C22" s="2"/>
      <c r="D22" s="2"/>
      <c r="E22" s="2"/>
      <c r="F22" s="2"/>
      <c r="G22" s="1"/>
      <c r="H22" s="1"/>
      <c r="I22" s="1"/>
      <c r="J22" s="1"/>
    </row>
    <row r="23" spans="1:10" ht="54.75" hidden="1" thickBot="1">
      <c r="A23" s="23" t="s">
        <v>22</v>
      </c>
      <c r="B23" s="7">
        <f>B18+B21</f>
        <v>282660.734</v>
      </c>
      <c r="C23" s="7">
        <v>12</v>
      </c>
      <c r="D23" s="24">
        <f>B23*C23</f>
        <v>3391928.808</v>
      </c>
      <c r="E23" s="24">
        <v>0</v>
      </c>
      <c r="F23" s="25">
        <v>0</v>
      </c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74" right="0.39" top="0.7480314960629921" bottom="0.7480314960629921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2021-12-24T10:41:28Z</cp:lastPrinted>
  <dcterms:created xsi:type="dcterms:W3CDTF">2020-01-09T07:42:19Z</dcterms:created>
  <dcterms:modified xsi:type="dcterms:W3CDTF">2021-12-24T10:42:02Z</dcterms:modified>
  <cp:category/>
  <cp:version/>
  <cp:contentType/>
  <cp:contentStatus/>
</cp:coreProperties>
</file>